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45" windowHeight="9210" firstSheet="2" activeTab="5"/>
  </bookViews>
  <sheets>
    <sheet name="Beskrivning" sheetId="1" r:id="rId1"/>
    <sheet name="Grundomgång" sheetId="2" state="hidden" r:id="rId2"/>
    <sheet name="Resultat Snörakan" sheetId="3" r:id="rId3"/>
    <sheet name="Finaler" sheetId="4" r:id="rId4"/>
    <sheet name="Resultat Finaler" sheetId="5" state="hidden" r:id="rId5"/>
    <sheet name="Final Snoa" sheetId="6" r:id="rId6"/>
    <sheet name="Final Schottis" sheetId="7" r:id="rId7"/>
    <sheet name="Final Hambo" sheetId="8" r:id="rId8"/>
    <sheet name="Final Vals &amp; Polka" sheetId="9" r:id="rId9"/>
  </sheets>
  <definedNames/>
  <calcPr fullCalcOnLoad="1"/>
</workbook>
</file>

<file path=xl/sharedStrings.xml><?xml version="1.0" encoding="utf-8"?>
<sst xmlns="http://schemas.openxmlformats.org/spreadsheetml/2006/main" count="651" uniqueCount="191">
  <si>
    <t>Snoa</t>
  </si>
  <si>
    <t>Schottis</t>
  </si>
  <si>
    <t>Hambo</t>
  </si>
  <si>
    <t>Vals</t>
  </si>
  <si>
    <t>Seniorer</t>
  </si>
  <si>
    <t>Ungdom</t>
  </si>
  <si>
    <t>Veteraner</t>
  </si>
  <si>
    <t>Alla åldersgrupper dansar snoa</t>
  </si>
  <si>
    <t>Alla åldersgrupper dansar schottis</t>
  </si>
  <si>
    <t>Alla åldersgrupper dansar hambo</t>
  </si>
  <si>
    <t>Etapp 1</t>
  </si>
  <si>
    <t>Etapp 2</t>
  </si>
  <si>
    <t>Lika som etapp 1</t>
  </si>
  <si>
    <t>GRUNDOMGÅNG</t>
  </si>
  <si>
    <t>Etapp 1 Grundomgång</t>
  </si>
  <si>
    <t>Start nr</t>
  </si>
  <si>
    <t>SNOA</t>
  </si>
  <si>
    <t>D1</t>
  </si>
  <si>
    <t>D2</t>
  </si>
  <si>
    <t>D3</t>
  </si>
  <si>
    <t>Summa</t>
  </si>
  <si>
    <t>S</t>
  </si>
  <si>
    <t>E</t>
  </si>
  <si>
    <t>N</t>
  </si>
  <si>
    <t>I</t>
  </si>
  <si>
    <t>O</t>
  </si>
  <si>
    <t>R</t>
  </si>
  <si>
    <t>U</t>
  </si>
  <si>
    <t>G</t>
  </si>
  <si>
    <t>D</t>
  </si>
  <si>
    <t>M</t>
  </si>
  <si>
    <t>V</t>
  </si>
  <si>
    <t>T</t>
  </si>
  <si>
    <t>A</t>
  </si>
  <si>
    <t>SCHOTTIS</t>
  </si>
  <si>
    <t>HAMBO</t>
  </si>
  <si>
    <t>VALS</t>
  </si>
  <si>
    <t>Etapp 2 Grundomgång</t>
  </si>
  <si>
    <t>Placering</t>
  </si>
  <si>
    <t>omgång</t>
  </si>
  <si>
    <t>poäng i</t>
  </si>
  <si>
    <t>FINAL SNOA</t>
  </si>
  <si>
    <t>Poäng</t>
  </si>
  <si>
    <t>Poäng i</t>
  </si>
  <si>
    <t>grund-</t>
  </si>
  <si>
    <t>Klass</t>
  </si>
  <si>
    <t>Poängberäkning i grundomgång.</t>
  </si>
  <si>
    <t>Finaler</t>
  </si>
  <si>
    <t>Om förstaplatsen inte är avgjord därefter ska omdansning genomföras med de par som ligger lika.</t>
  </si>
  <si>
    <t>Gammeldansmästare = vinnare av Snörakan</t>
  </si>
  <si>
    <t>Final genomförs i varje dansgren separat, och finalresultat gäller varje dansgren och åldersgrupp</t>
  </si>
  <si>
    <t>separat, ej summerat. D.v.s fyra grenmästare utses i varje åldersgrupp.</t>
  </si>
  <si>
    <t>Om förstaplatsen då inte är avgjord utan några par har lika poäng utses det par som kvalificerat sig</t>
  </si>
  <si>
    <t>till flest grenfinaler.</t>
  </si>
  <si>
    <t>Är förstaplatsen inte avgjord då ska det par vinna som har lägst totalsumma i grenfinalerna.</t>
  </si>
  <si>
    <t>TOTAL</t>
  </si>
  <si>
    <t>Plac</t>
  </si>
  <si>
    <t>Totalt Grundomgång</t>
  </si>
  <si>
    <t>Etapp 1 + 2</t>
  </si>
  <si>
    <t>TOTALT</t>
  </si>
  <si>
    <t>SNÖRAKAN</t>
  </si>
  <si>
    <t>Start</t>
  </si>
  <si>
    <t>FINAL SCHOTTIS</t>
  </si>
  <si>
    <t>FINAL HAMBO</t>
  </si>
  <si>
    <t>D4</t>
  </si>
  <si>
    <t>D5</t>
  </si>
  <si>
    <t>RESULTAT</t>
  </si>
  <si>
    <t>Gammeldansmästare blir det par som har högsta sammanlagda poäng i grundomgångens etapper.</t>
  </si>
  <si>
    <r>
      <t xml:space="preserve">Om några par kommer lika, skall </t>
    </r>
    <r>
      <rPr>
        <b/>
        <sz val="10"/>
        <rFont val="Arial"/>
        <family val="2"/>
      </rPr>
      <t>totalpoängen för resp. dans i grundomgången</t>
    </r>
    <r>
      <rPr>
        <sz val="10"/>
        <rFont val="Arial"/>
        <family val="0"/>
      </rPr>
      <t xml:space="preserve"> avgöra placering.</t>
    </r>
  </si>
  <si>
    <t>Danspartner 1</t>
  </si>
  <si>
    <t>Danspartner 2</t>
  </si>
  <si>
    <t>ing</t>
  </si>
  <si>
    <t>Pla-</t>
  </si>
  <si>
    <t>cer-</t>
  </si>
  <si>
    <t xml:space="preserve"> nr</t>
  </si>
  <si>
    <t>Eventuell</t>
  </si>
  <si>
    <t>omdansn</t>
  </si>
  <si>
    <t>Plac.</t>
  </si>
  <si>
    <t>FINALER</t>
  </si>
  <si>
    <t>nr</t>
  </si>
  <si>
    <t>Start-</t>
  </si>
  <si>
    <t>Sum</t>
  </si>
  <si>
    <t>Grundomg</t>
  </si>
  <si>
    <t>Omdansn</t>
  </si>
  <si>
    <t>Final</t>
  </si>
  <si>
    <t>finalen</t>
  </si>
  <si>
    <t>Vid ev. oavgjord final</t>
  </si>
  <si>
    <t>Högst totalpoäng summerat för etapp 1 och 2 är bäst.</t>
  </si>
  <si>
    <t>dansgren. Antal par till final bestäms av totala antalet danspar i resp dansgren.</t>
  </si>
  <si>
    <t>Är förstaplatsen inte avgjord då ska det par vinna som har bästa placeringar i grenfinalerna inkl</t>
  </si>
  <si>
    <t>ev finlomdansning.</t>
  </si>
  <si>
    <t>Grundomgång (2 st etapper)</t>
  </si>
  <si>
    <t>De bästa paren, med högst totalsumma i enskild dansgren i grundomgången, går till final i denna</t>
  </si>
  <si>
    <t>Totalt</t>
  </si>
  <si>
    <t>Totalt Grundomgång Etapp 1+2</t>
  </si>
  <si>
    <t>OBS! Placeringssiffra vid ev. omdansning. Lägst är bäst.</t>
  </si>
  <si>
    <t>OMDANSNING</t>
  </si>
  <si>
    <t>Håkan Pettersson</t>
  </si>
  <si>
    <t>Yvonne Hansen</t>
  </si>
  <si>
    <t>Göran Skagius</t>
  </si>
  <si>
    <t>Startnummer 1-20</t>
  </si>
  <si>
    <r>
      <t xml:space="preserve">I finalerna ger domarna platssiffra = </t>
    </r>
    <r>
      <rPr>
        <b/>
        <sz val="10"/>
        <rFont val="Arial"/>
        <family val="2"/>
      </rPr>
      <t>Lägst är bäst.</t>
    </r>
    <r>
      <rPr>
        <sz val="10"/>
        <rFont val="Arial"/>
        <family val="0"/>
      </rPr>
      <t xml:space="preserve"> Domarna måste sätta </t>
    </r>
    <r>
      <rPr>
        <b/>
        <sz val="10"/>
        <rFont val="Arial"/>
        <family val="2"/>
      </rPr>
      <t>skilda platssiffror</t>
    </r>
    <r>
      <rPr>
        <sz val="10"/>
        <rFont val="Arial"/>
        <family val="0"/>
      </rPr>
      <t>.</t>
    </r>
  </si>
  <si>
    <t>VALS/POLKA</t>
  </si>
  <si>
    <t>Polka</t>
  </si>
  <si>
    <t>(Endast Ungdomsgruppen)</t>
  </si>
  <si>
    <t>(Senior- och Veterangrupperna)</t>
  </si>
  <si>
    <t>POLKA</t>
  </si>
  <si>
    <t>Seniorer &amp; Veteraner dansar vals</t>
  </si>
  <si>
    <t>Ungdomar dansar polka</t>
  </si>
  <si>
    <t>FINAL VALS /POLKA</t>
  </si>
  <si>
    <t>VALS /</t>
  </si>
  <si>
    <t>OBS! Placeringssifra. Lägst är bäst.</t>
  </si>
  <si>
    <t>Danser</t>
  </si>
  <si>
    <t>Åldersgrupper</t>
  </si>
  <si>
    <t>Domare</t>
  </si>
  <si>
    <t>L</t>
  </si>
  <si>
    <t>P</t>
  </si>
  <si>
    <t>K</t>
  </si>
  <si>
    <t>Startnummer 30-39</t>
  </si>
  <si>
    <t>Barbro Olsson</t>
  </si>
  <si>
    <t>Startnummer 45-60</t>
  </si>
  <si>
    <t>Lena Serrander</t>
  </si>
  <si>
    <t>Jan Serrander</t>
  </si>
  <si>
    <t>Annika Carlsson</t>
  </si>
  <si>
    <t>Christian Götmar</t>
  </si>
  <si>
    <t>Elisabeth Carlsson</t>
  </si>
  <si>
    <t>Daniel Carlsson</t>
  </si>
  <si>
    <t>Katja Fabian</t>
  </si>
  <si>
    <t>Ingrid Mårtensson</t>
  </si>
  <si>
    <t>Madelen Ehlis</t>
  </si>
  <si>
    <t>Bo Ehlis</t>
  </si>
  <si>
    <t>Malin Frelin</t>
  </si>
  <si>
    <t>Emil Wintercorn</t>
  </si>
  <si>
    <t>Carina Holmberg</t>
  </si>
  <si>
    <t>Jonas Carlsson</t>
  </si>
  <si>
    <t>Åsa Thulin</t>
  </si>
  <si>
    <t>Marina Viström</t>
  </si>
  <si>
    <t>Elena Lantz</t>
  </si>
  <si>
    <t>Josefin Brandén</t>
  </si>
  <si>
    <t>Samuel Carlsson</t>
  </si>
  <si>
    <t>Katarina Nivert</t>
  </si>
  <si>
    <t>Anders Öström</t>
  </si>
  <si>
    <t>Sofia Carlsson-Jönsson</t>
  </si>
  <si>
    <t>Linus Carlsson</t>
  </si>
  <si>
    <t>Anna-Carin Lindquist</t>
  </si>
  <si>
    <t>Jörgen Nilsson</t>
  </si>
  <si>
    <t>Ellen Engblom</t>
  </si>
  <si>
    <t>Johannes Leffler</t>
  </si>
  <si>
    <t>Unn Ekman</t>
  </si>
  <si>
    <t>Björn Persson</t>
  </si>
  <si>
    <t>Elvira Svartgren</t>
  </si>
  <si>
    <t>Daniel Thörnqvist</t>
  </si>
  <si>
    <t>Linnea Lindström</t>
  </si>
  <si>
    <t>Mikael Möllerskog</t>
  </si>
  <si>
    <t>Signe Öström-Nivert</t>
  </si>
  <si>
    <t>Tod Ekman</t>
  </si>
  <si>
    <t>Ellen Ekstav</t>
  </si>
  <si>
    <t>Frida Ekstav</t>
  </si>
  <si>
    <t>Filip Carlsson</t>
  </si>
  <si>
    <t>Sofia Vanhala</t>
  </si>
  <si>
    <t>Henning Lindqvist</t>
  </si>
  <si>
    <t>Hedvig Lindqvist</t>
  </si>
  <si>
    <t>Kristina Andersen</t>
  </si>
  <si>
    <t>Staffan Dackman</t>
  </si>
  <si>
    <t>Kristina Elfström</t>
  </si>
  <si>
    <t>Lena Persson</t>
  </si>
  <si>
    <t>Börje Persson</t>
  </si>
  <si>
    <t>Yvonne Engblom</t>
  </si>
  <si>
    <t>Margareta Uhlin</t>
  </si>
  <si>
    <t>Lena Johansson</t>
  </si>
  <si>
    <t>Christer Johansson</t>
  </si>
  <si>
    <t>Agneta Zenkert</t>
  </si>
  <si>
    <t>Roger Zenkert</t>
  </si>
  <si>
    <t>Yvonne Brink Svensson</t>
  </si>
  <si>
    <t>Ewa Fogelfors</t>
  </si>
  <si>
    <t>Gun-Britt Forslund</t>
  </si>
  <si>
    <t>Ingemar Sund</t>
  </si>
  <si>
    <t>Lena Sundberg</t>
  </si>
  <si>
    <t>Sam Sundberg</t>
  </si>
  <si>
    <t>Gunilla Andersson</t>
  </si>
  <si>
    <t>Nicke Gustafsson</t>
  </si>
  <si>
    <t>Palle Peterson</t>
  </si>
  <si>
    <t>Anita Andersson</t>
  </si>
  <si>
    <t>Torsten Andersson</t>
  </si>
  <si>
    <t>Erene Hedin</t>
  </si>
  <si>
    <t>Mikael Magnusson</t>
  </si>
  <si>
    <t>Kurt le Moine</t>
  </si>
  <si>
    <t>Lija Petra Asgeirsdottir</t>
  </si>
  <si>
    <t>Thord Eriksson</t>
  </si>
  <si>
    <t>Elin Borg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</si>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</sst>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trike/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32" borderId="16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29" xfId="0" applyBorder="1" applyAlignment="1">
      <alignment/>
    </xf>
    <xf numFmtId="0" fontId="4" fillId="0" borderId="19" xfId="0" applyFont="1" applyBorder="1" applyAlignment="1">
      <alignment/>
    </xf>
    <xf numFmtId="0" fontId="0" fillId="0" borderId="34" xfId="0" applyBorder="1" applyAlignment="1">
      <alignment/>
    </xf>
    <xf numFmtId="0" fontId="3" fillId="0" borderId="12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29" xfId="0" applyFill="1" applyBorder="1" applyAlignment="1">
      <alignment/>
    </xf>
    <xf numFmtId="0" fontId="4" fillId="0" borderId="4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33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0" fillId="32" borderId="43" xfId="0" applyFill="1" applyBorder="1" applyAlignment="1">
      <alignment/>
    </xf>
    <xf numFmtId="0" fontId="0" fillId="0" borderId="0" xfId="0" applyFill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0" fillId="32" borderId="48" xfId="0" applyFill="1" applyBorder="1" applyAlignment="1">
      <alignment/>
    </xf>
    <xf numFmtId="0" fontId="3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34" borderId="45" xfId="0" applyFont="1" applyFill="1" applyBorder="1" applyAlignment="1">
      <alignment/>
    </xf>
    <xf numFmtId="0" fontId="4" fillId="34" borderId="46" xfId="0" applyFont="1" applyFill="1" applyBorder="1" applyAlignment="1">
      <alignment horizontal="center"/>
    </xf>
    <xf numFmtId="0" fontId="4" fillId="34" borderId="46" xfId="0" applyFont="1" applyFill="1" applyBorder="1" applyAlignment="1">
      <alignment/>
    </xf>
    <xf numFmtId="0" fontId="4" fillId="34" borderId="48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4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22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34" borderId="47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" fillId="1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/>
    </xf>
    <xf numFmtId="0" fontId="3" fillId="32" borderId="22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4" fillId="32" borderId="37" xfId="0" applyFont="1" applyFill="1" applyBorder="1" applyAlignment="1">
      <alignment horizontal="center"/>
    </xf>
    <xf numFmtId="0" fontId="4" fillId="32" borderId="21" xfId="0" applyFont="1" applyFill="1" applyBorder="1" applyAlignment="1">
      <alignment/>
    </xf>
    <xf numFmtId="0" fontId="4" fillId="32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4" borderId="21" xfId="0" applyFont="1" applyFill="1" applyBorder="1" applyAlignment="1">
      <alignment/>
    </xf>
    <xf numFmtId="0" fontId="4" fillId="4" borderId="24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4" fillId="36" borderId="24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5" fillId="38" borderId="0" xfId="0" applyFont="1" applyFill="1" applyBorder="1" applyAlignment="1">
      <alignment/>
    </xf>
    <xf numFmtId="0" fontId="4" fillId="38" borderId="1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6" xfId="0" applyFont="1" applyFill="1" applyBorder="1" applyAlignment="1">
      <alignment horizontal="center"/>
    </xf>
    <xf numFmtId="0" fontId="4" fillId="10" borderId="24" xfId="0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0" fontId="4" fillId="35" borderId="24" xfId="0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5" fillId="18" borderId="0" xfId="0" applyFont="1" applyFill="1" applyBorder="1" applyAlignment="1">
      <alignment/>
    </xf>
    <xf numFmtId="0" fontId="4" fillId="18" borderId="12" xfId="0" applyFont="1" applyFill="1" applyBorder="1" applyAlignment="1">
      <alignment horizontal="center"/>
    </xf>
    <xf numFmtId="0" fontId="4" fillId="18" borderId="27" xfId="0" applyFont="1" applyFill="1" applyBorder="1" applyAlignment="1">
      <alignment/>
    </xf>
    <xf numFmtId="0" fontId="4" fillId="18" borderId="36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0" fontId="3" fillId="37" borderId="13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18" borderId="22" xfId="0" applyFont="1" applyFill="1" applyBorder="1" applyAlignment="1">
      <alignment/>
    </xf>
    <xf numFmtId="0" fontId="3" fillId="18" borderId="13" xfId="0" applyFont="1" applyFill="1" applyBorder="1" applyAlignment="1">
      <alignment/>
    </xf>
    <xf numFmtId="0" fontId="3" fillId="18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8" fillId="0" borderId="62" xfId="0" applyFont="1" applyFill="1" applyBorder="1" applyAlignment="1">
      <alignment/>
    </xf>
    <xf numFmtId="0" fontId="4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65" xfId="0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43" xfId="0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8" fillId="0" borderId="66" xfId="0" applyFont="1" applyFill="1" applyBorder="1" applyAlignment="1">
      <alignment/>
    </xf>
    <xf numFmtId="0" fontId="4" fillId="0" borderId="67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64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5" fillId="0" borderId="6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6" borderId="0" xfId="0" applyFont="1" applyFill="1" applyAlignment="1">
      <alignment/>
    </xf>
    <xf numFmtId="0" fontId="3" fillId="0" borderId="57" xfId="0" applyFont="1" applyBorder="1" applyAlignment="1">
      <alignment/>
    </xf>
    <xf numFmtId="0" fontId="4" fillId="39" borderId="38" xfId="0" applyFont="1" applyFill="1" applyBorder="1" applyAlignment="1">
      <alignment/>
    </xf>
    <xf numFmtId="0" fontId="4" fillId="39" borderId="41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39" borderId="47" xfId="0" applyFont="1" applyFill="1" applyBorder="1" applyAlignment="1">
      <alignment/>
    </xf>
    <xf numFmtId="0" fontId="3" fillId="35" borderId="58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8" fillId="39" borderId="41" xfId="0" applyFont="1" applyFill="1" applyBorder="1" applyAlignment="1">
      <alignment/>
    </xf>
    <xf numFmtId="0" fontId="4" fillId="39" borderId="37" xfId="0" applyFont="1" applyFill="1" applyBorder="1" applyAlignment="1">
      <alignment/>
    </xf>
    <xf numFmtId="0" fontId="8" fillId="39" borderId="46" xfId="0" applyFont="1" applyFill="1" applyBorder="1" applyAlignment="1">
      <alignment/>
    </xf>
    <xf numFmtId="0" fontId="8" fillId="39" borderId="15" xfId="0" applyFont="1" applyFill="1" applyBorder="1" applyAlignment="1">
      <alignment/>
    </xf>
    <xf numFmtId="0" fontId="8" fillId="39" borderId="32" xfId="0" applyFont="1" applyFill="1" applyBorder="1" applyAlignment="1">
      <alignment/>
    </xf>
    <xf numFmtId="0" fontId="8" fillId="39" borderId="42" xfId="0" applyFont="1" applyFill="1" applyBorder="1" applyAlignment="1">
      <alignment/>
    </xf>
    <xf numFmtId="0" fontId="8" fillId="39" borderId="70" xfId="0" applyFont="1" applyFill="1" applyBorder="1" applyAlignment="1">
      <alignment/>
    </xf>
    <xf numFmtId="0" fontId="8" fillId="39" borderId="47" xfId="0" applyFont="1" applyFill="1" applyBorder="1" applyAlignment="1">
      <alignment/>
    </xf>
    <xf numFmtId="0" fontId="8" fillId="39" borderId="66" xfId="0" applyFont="1" applyFill="1" applyBorder="1" applyAlignment="1">
      <alignment/>
    </xf>
    <xf numFmtId="0" fontId="8" fillId="39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35" borderId="5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4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56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73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36" borderId="13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39" borderId="38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8" fillId="0" borderId="74" xfId="0" applyFont="1" applyFill="1" applyBorder="1" applyAlignment="1">
      <alignment/>
    </xf>
    <xf numFmtId="0" fontId="4" fillId="0" borderId="73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4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74" xfId="0" applyFont="1" applyBorder="1" applyAlignment="1">
      <alignment/>
    </xf>
    <xf numFmtId="0" fontId="4" fillId="39" borderId="74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34" borderId="7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3" fillId="35" borderId="5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35" borderId="30" xfId="0" applyFont="1" applyFill="1" applyBorder="1" applyAlignment="1">
      <alignment horizontal="left"/>
    </xf>
    <xf numFmtId="0" fontId="0" fillId="35" borderId="14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1" fillId="0" borderId="39" xfId="0" applyFont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left"/>
    </xf>
    <xf numFmtId="0" fontId="5" fillId="35" borderId="61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3" fillId="35" borderId="2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4" fillId="35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0" fillId="35" borderId="61" xfId="0" applyFont="1" applyFill="1" applyBorder="1" applyAlignment="1">
      <alignment horizontal="left"/>
    </xf>
    <xf numFmtId="0" fontId="0" fillId="35" borderId="31" xfId="0" applyFont="1" applyFill="1" applyBorder="1" applyAlignment="1">
      <alignment/>
    </xf>
    <xf numFmtId="0" fontId="0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left"/>
    </xf>
    <xf numFmtId="0" fontId="0" fillId="35" borderId="29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5">
      <selection activeCell="B12" sqref="B12"/>
    </sheetView>
  </sheetViews>
  <sheetFormatPr defaultColWidth="9.140625" defaultRowHeight="12.75"/>
  <cols>
    <col min="9" max="9" width="10.421875" style="0" customWidth="1"/>
  </cols>
  <sheetData>
    <row r="1" spans="1:3" ht="18">
      <c r="A1" s="2" t="s">
        <v>60</v>
      </c>
      <c r="C1" s="2">
        <v>2016</v>
      </c>
    </row>
    <row r="3" ht="15.75">
      <c r="A3" s="1" t="s">
        <v>112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7" spans="1:2" ht="12.75">
      <c r="A7" t="s">
        <v>3</v>
      </c>
      <c r="B7" t="s">
        <v>105</v>
      </c>
    </row>
    <row r="8" spans="1:2" ht="12.75">
      <c r="A8" t="s">
        <v>103</v>
      </c>
      <c r="B8" t="s">
        <v>104</v>
      </c>
    </row>
    <row r="9" ht="15.75">
      <c r="A9" s="1" t="s">
        <v>113</v>
      </c>
    </row>
    <row r="10" spans="1:3" ht="12.75">
      <c r="A10" t="s">
        <v>4</v>
      </c>
      <c r="B10" s="75" t="s">
        <v>100</v>
      </c>
      <c r="C10" s="75"/>
    </row>
    <row r="11" spans="1:3" ht="12.75">
      <c r="A11" t="s">
        <v>5</v>
      </c>
      <c r="B11" s="75" t="s">
        <v>118</v>
      </c>
      <c r="C11" s="75"/>
    </row>
    <row r="12" spans="1:3" ht="12.75">
      <c r="A12" t="s">
        <v>6</v>
      </c>
      <c r="B12" s="75" t="s">
        <v>120</v>
      </c>
      <c r="C12" s="75"/>
    </row>
    <row r="13" spans="1:2" ht="15.75">
      <c r="A13" s="113" t="s">
        <v>114</v>
      </c>
      <c r="B13" s="75"/>
    </row>
    <row r="14" spans="1:3" ht="12.75">
      <c r="A14" s="75" t="s">
        <v>98</v>
      </c>
      <c r="B14" s="75"/>
      <c r="C14" t="s">
        <v>17</v>
      </c>
    </row>
    <row r="15" spans="1:3" ht="12.75">
      <c r="A15" s="75" t="s">
        <v>97</v>
      </c>
      <c r="B15" s="75"/>
      <c r="C15" t="s">
        <v>18</v>
      </c>
    </row>
    <row r="16" spans="1:3" ht="12.75">
      <c r="A16" s="75" t="s">
        <v>99</v>
      </c>
      <c r="B16" s="75"/>
      <c r="C16" t="s">
        <v>19</v>
      </c>
    </row>
    <row r="17" spans="1:3" ht="12.75">
      <c r="A17" s="75" t="s">
        <v>119</v>
      </c>
      <c r="B17" s="75"/>
      <c r="C17" t="s">
        <v>64</v>
      </c>
    </row>
    <row r="18" spans="1:9" ht="12.75">
      <c r="A18" s="64"/>
      <c r="B18" s="64"/>
      <c r="C18" s="46"/>
      <c r="D18" s="46"/>
      <c r="E18" s="46"/>
      <c r="F18" s="46"/>
      <c r="G18" s="46"/>
      <c r="H18" s="46"/>
      <c r="I18" s="46"/>
    </row>
    <row r="19" ht="15.75">
      <c r="A19" s="1" t="s">
        <v>91</v>
      </c>
    </row>
    <row r="20" ht="12.75">
      <c r="A20" s="3" t="s">
        <v>10</v>
      </c>
    </row>
    <row r="21" spans="1:4" ht="12.75">
      <c r="A21" s="75" t="s">
        <v>108</v>
      </c>
      <c r="B21" s="75"/>
      <c r="C21" s="75"/>
      <c r="D21" s="75"/>
    </row>
    <row r="22" spans="1:4" ht="12.75">
      <c r="A22" s="75" t="s">
        <v>107</v>
      </c>
      <c r="B22" s="75"/>
      <c r="C22" s="75"/>
      <c r="D22" s="75"/>
    </row>
    <row r="23" spans="1:4" ht="12.75">
      <c r="A23" s="75" t="s">
        <v>8</v>
      </c>
      <c r="B23" s="75"/>
      <c r="C23" s="75"/>
      <c r="D23" s="75"/>
    </row>
    <row r="24" spans="1:4" ht="12.75">
      <c r="A24" s="75" t="s">
        <v>7</v>
      </c>
      <c r="B24" s="75"/>
      <c r="C24" s="75"/>
      <c r="D24" s="75"/>
    </row>
    <row r="25" spans="1:4" ht="12.75">
      <c r="A25" s="75" t="s">
        <v>9</v>
      </c>
      <c r="B25" s="75"/>
      <c r="C25" s="75"/>
      <c r="D25" s="75"/>
    </row>
    <row r="26" spans="1:4" ht="12.75">
      <c r="A26" s="75"/>
      <c r="B26" s="75"/>
      <c r="C26" s="75"/>
      <c r="D26" s="75"/>
    </row>
    <row r="27" ht="12.75">
      <c r="A27" s="3" t="s">
        <v>11</v>
      </c>
    </row>
    <row r="28" ht="12.75">
      <c r="A28" t="s">
        <v>12</v>
      </c>
    </row>
    <row r="30" ht="12.75">
      <c r="A30" s="3" t="s">
        <v>46</v>
      </c>
    </row>
    <row r="31" ht="12.75">
      <c r="A31" s="51" t="s">
        <v>87</v>
      </c>
    </row>
    <row r="32" ht="12.75">
      <c r="A32" s="3"/>
    </row>
    <row r="33" spans="1:9" ht="12.75">
      <c r="A33" s="46"/>
      <c r="B33" s="46"/>
      <c r="C33" s="46"/>
      <c r="D33" s="46"/>
      <c r="E33" s="46"/>
      <c r="F33" s="46"/>
      <c r="G33" s="46"/>
      <c r="H33" s="46"/>
      <c r="I33" s="46"/>
    </row>
    <row r="34" ht="15.75">
      <c r="A34" s="1" t="s">
        <v>47</v>
      </c>
    </row>
    <row r="35" ht="12.75">
      <c r="A35" s="51" t="s">
        <v>92</v>
      </c>
    </row>
    <row r="36" ht="12.75">
      <c r="A36" s="51" t="s">
        <v>88</v>
      </c>
    </row>
    <row r="37" ht="12.75">
      <c r="A37" s="51" t="s">
        <v>50</v>
      </c>
    </row>
    <row r="38" ht="12.75">
      <c r="A38" s="51" t="s">
        <v>51</v>
      </c>
    </row>
    <row r="39" ht="12.75">
      <c r="A39" s="43" t="s">
        <v>101</v>
      </c>
    </row>
    <row r="40" spans="1:10" ht="12.75">
      <c r="A40" s="43" t="s">
        <v>68</v>
      </c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2.75">
      <c r="A41" s="43" t="s">
        <v>48</v>
      </c>
      <c r="B41" s="75"/>
      <c r="C41" s="75"/>
      <c r="D41" s="75"/>
      <c r="E41" s="75"/>
      <c r="F41" s="75"/>
      <c r="G41" s="75"/>
      <c r="H41" s="75"/>
      <c r="I41" s="75"/>
      <c r="J41" s="75"/>
    </row>
    <row r="42" spans="1:9" ht="12.75">
      <c r="A42" s="64"/>
      <c r="B42" s="46"/>
      <c r="C42" s="46"/>
      <c r="D42" s="46"/>
      <c r="E42" s="46"/>
      <c r="F42" s="46"/>
      <c r="G42" s="46"/>
      <c r="H42" s="46"/>
      <c r="I42" s="46"/>
    </row>
    <row r="43" ht="15.75">
      <c r="A43" s="52" t="s">
        <v>49</v>
      </c>
    </row>
    <row r="44" ht="12.75">
      <c r="A44" s="43" t="s">
        <v>67</v>
      </c>
    </row>
    <row r="45" ht="12.75">
      <c r="A45" s="43" t="s">
        <v>52</v>
      </c>
    </row>
    <row r="46" ht="12.75">
      <c r="A46" s="43" t="s">
        <v>53</v>
      </c>
    </row>
    <row r="47" ht="12.75">
      <c r="A47" s="43" t="s">
        <v>54</v>
      </c>
    </row>
    <row r="48" ht="12.75">
      <c r="A48" s="43" t="s">
        <v>89</v>
      </c>
    </row>
    <row r="49" s="75" customFormat="1" ht="12.75">
      <c r="A49" s="43" t="s">
        <v>90</v>
      </c>
    </row>
    <row r="50" ht="12.75">
      <c r="A50" s="43"/>
    </row>
    <row r="51" ht="12.75">
      <c r="A51" s="43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5"/>
  <sheetViews>
    <sheetView zoomScalePageLayoutView="0" workbookViewId="0" topLeftCell="S1">
      <pane ySplit="7" topLeftCell="A8" activePane="bottomLeft" state="frozen"/>
      <selection pane="topLeft" activeCell="A1" sqref="A1"/>
      <selection pane="bottomLeft" activeCell="Z18" sqref="Z18"/>
    </sheetView>
  </sheetViews>
  <sheetFormatPr defaultColWidth="9.140625" defaultRowHeight="12.75"/>
  <cols>
    <col min="1" max="1" width="6.28125" style="0" customWidth="1"/>
    <col min="2" max="2" width="8.8515625" style="3" customWidth="1"/>
    <col min="3" max="3" width="2.57421875" style="8" customWidth="1"/>
    <col min="4" max="4" width="3.00390625" style="8" customWidth="1"/>
    <col min="5" max="5" width="2.28125" style="8" customWidth="1"/>
    <col min="6" max="6" width="2.57421875" style="8" customWidth="1"/>
    <col min="7" max="7" width="2.28125" style="121" customWidth="1"/>
    <col min="8" max="8" width="5.7109375" style="8" customWidth="1"/>
    <col min="9" max="9" width="2.7109375" style="8" customWidth="1"/>
    <col min="10" max="12" width="2.421875" style="8" customWidth="1"/>
    <col min="13" max="13" width="2.421875" style="121" customWidth="1"/>
    <col min="14" max="14" width="5.7109375" style="8" customWidth="1"/>
    <col min="15" max="15" width="2.57421875" style="8" customWidth="1"/>
    <col min="16" max="16" width="2.421875" style="8" customWidth="1"/>
    <col min="17" max="17" width="2.28125" style="8" customWidth="1"/>
    <col min="18" max="18" width="2.57421875" style="8" customWidth="1"/>
    <col min="19" max="19" width="2.28125" style="121" customWidth="1"/>
    <col min="20" max="20" width="5.57421875" style="8" customWidth="1"/>
    <col min="21" max="21" width="2.8515625" style="8" customWidth="1"/>
    <col min="22" max="23" width="2.28125" style="8" customWidth="1"/>
    <col min="24" max="24" width="3.00390625" style="8" customWidth="1"/>
    <col min="25" max="25" width="2.28125" style="121" customWidth="1"/>
    <col min="26" max="26" width="5.7109375" style="8" customWidth="1"/>
    <col min="27" max="27" width="0.9921875" style="8" customWidth="1"/>
    <col min="28" max="28" width="2.28125" style="8" customWidth="1"/>
    <col min="29" max="29" width="2.7109375" style="8" customWidth="1"/>
    <col min="30" max="30" width="2.28125" style="8" customWidth="1"/>
    <col min="31" max="31" width="2.8515625" style="8" customWidth="1"/>
    <col min="32" max="32" width="2.28125" style="121" customWidth="1"/>
    <col min="33" max="33" width="5.7109375" style="8" customWidth="1"/>
    <col min="34" max="34" width="2.57421875" style="8" customWidth="1"/>
    <col min="35" max="37" width="2.421875" style="8" customWidth="1"/>
    <col min="38" max="38" width="2.421875" style="121" customWidth="1"/>
    <col min="39" max="39" width="5.7109375" style="8" customWidth="1"/>
    <col min="40" max="40" width="2.421875" style="8" customWidth="1"/>
    <col min="41" max="41" width="2.7109375" style="8" customWidth="1"/>
    <col min="42" max="43" width="2.421875" style="8" customWidth="1"/>
    <col min="44" max="44" width="2.421875" style="121" customWidth="1"/>
    <col min="45" max="45" width="5.57421875" style="8" customWidth="1"/>
    <col min="46" max="46" width="3.140625" style="8" customWidth="1"/>
    <col min="47" max="47" width="2.421875" style="8" customWidth="1"/>
    <col min="48" max="48" width="2.28125" style="8" customWidth="1"/>
    <col min="49" max="49" width="3.28125" style="8" customWidth="1"/>
    <col min="50" max="51" width="2.28125" style="121" customWidth="1"/>
    <col min="52" max="52" width="5.7109375" style="8" customWidth="1"/>
    <col min="53" max="53" width="6.57421875" style="12" customWidth="1"/>
    <col min="54" max="54" width="8.00390625" style="94" customWidth="1"/>
    <col min="55" max="55" width="5.57421875" style="8" customWidth="1"/>
    <col min="56" max="56" width="4.00390625" style="8" customWidth="1"/>
    <col min="57" max="57" width="6.140625" style="8" customWidth="1"/>
    <col min="58" max="58" width="4.00390625" style="8" customWidth="1"/>
    <col min="59" max="59" width="6.00390625" style="8" customWidth="1"/>
    <col min="60" max="60" width="3.57421875" style="8" customWidth="1"/>
    <col min="61" max="61" width="5.57421875" style="8" customWidth="1"/>
    <col min="62" max="62" width="3.421875" style="8" customWidth="1"/>
    <col min="63" max="63" width="5.57421875" style="8" customWidth="1"/>
    <col min="64" max="64" width="7.00390625" style="0" customWidth="1"/>
    <col min="65" max="65" width="3.7109375" style="43" customWidth="1"/>
  </cols>
  <sheetData>
    <row r="1" spans="1:8" ht="15.75">
      <c r="A1" s="1" t="s">
        <v>13</v>
      </c>
      <c r="H1" s="1">
        <f>Beskrivning!C1</f>
        <v>2016</v>
      </c>
    </row>
    <row r="2" ht="6" customHeight="1" thickBot="1"/>
    <row r="3" spans="1:64" ht="12.75">
      <c r="A3" s="56"/>
      <c r="B3" s="25"/>
      <c r="C3" s="24" t="s">
        <v>14</v>
      </c>
      <c r="D3" s="9"/>
      <c r="E3" s="9"/>
      <c r="F3" s="9"/>
      <c r="G3" s="274"/>
      <c r="H3" s="9"/>
      <c r="I3" s="9"/>
      <c r="J3" s="9"/>
      <c r="K3" s="9"/>
      <c r="L3" s="9"/>
      <c r="M3" s="274"/>
      <c r="N3" s="9"/>
      <c r="O3" s="9"/>
      <c r="P3" s="9"/>
      <c r="Q3" s="9"/>
      <c r="R3" s="9"/>
      <c r="S3" s="274"/>
      <c r="T3" s="9"/>
      <c r="U3" s="9"/>
      <c r="V3" s="9"/>
      <c r="W3" s="9"/>
      <c r="X3" s="9"/>
      <c r="Y3" s="274"/>
      <c r="Z3" s="10"/>
      <c r="AB3" s="23" t="s">
        <v>37</v>
      </c>
      <c r="AC3" s="9"/>
      <c r="AD3" s="9"/>
      <c r="AE3" s="9"/>
      <c r="AF3" s="274"/>
      <c r="AG3" s="9"/>
      <c r="AH3" s="9"/>
      <c r="AI3" s="9"/>
      <c r="AJ3" s="9"/>
      <c r="AK3" s="9"/>
      <c r="AL3" s="274"/>
      <c r="AM3" s="9"/>
      <c r="AN3" s="9"/>
      <c r="AO3" s="9"/>
      <c r="AP3" s="9"/>
      <c r="AQ3" s="9"/>
      <c r="AR3" s="274"/>
      <c r="AS3" s="9"/>
      <c r="AT3" s="9"/>
      <c r="AU3" s="9"/>
      <c r="AV3" s="9"/>
      <c r="AW3" s="9"/>
      <c r="AX3" s="274"/>
      <c r="AY3" s="274"/>
      <c r="AZ3" s="10"/>
      <c r="BB3" s="23" t="s">
        <v>94</v>
      </c>
      <c r="BC3" s="9"/>
      <c r="BD3" s="24"/>
      <c r="BE3" s="24"/>
      <c r="BF3" s="24"/>
      <c r="BG3" s="24"/>
      <c r="BH3" s="24"/>
      <c r="BI3" s="24"/>
      <c r="BJ3" s="24"/>
      <c r="BK3" s="24"/>
      <c r="BL3" s="4"/>
    </row>
    <row r="4" spans="1:64" ht="12" customHeight="1">
      <c r="A4" s="5"/>
      <c r="B4" s="49"/>
      <c r="C4" s="50"/>
      <c r="D4" s="36"/>
      <c r="E4" s="36"/>
      <c r="F4" s="36"/>
      <c r="G4" s="275"/>
      <c r="H4" s="36"/>
      <c r="I4" s="36"/>
      <c r="J4" s="36"/>
      <c r="K4" s="36"/>
      <c r="L4" s="36"/>
      <c r="M4" s="275"/>
      <c r="N4" s="36"/>
      <c r="O4" s="36"/>
      <c r="P4" s="36"/>
      <c r="Q4" s="36"/>
      <c r="R4" s="36"/>
      <c r="S4" s="275"/>
      <c r="T4" s="36"/>
      <c r="U4" s="36"/>
      <c r="V4" s="36"/>
      <c r="W4" s="36"/>
      <c r="X4" s="36"/>
      <c r="Y4" s="275"/>
      <c r="Z4" s="41"/>
      <c r="AA4" s="36"/>
      <c r="AB4" s="50"/>
      <c r="AC4" s="36"/>
      <c r="AD4" s="36"/>
      <c r="AE4" s="36"/>
      <c r="AF4" s="275"/>
      <c r="AG4" s="36"/>
      <c r="AH4" s="36"/>
      <c r="AI4" s="36"/>
      <c r="AJ4" s="36"/>
      <c r="AK4" s="36"/>
      <c r="AL4" s="275"/>
      <c r="AM4" s="36"/>
      <c r="AN4" s="36"/>
      <c r="AO4" s="36"/>
      <c r="AP4" s="36"/>
      <c r="AQ4" s="36"/>
      <c r="AR4" s="275"/>
      <c r="AS4" s="36"/>
      <c r="AT4" s="36"/>
      <c r="AU4" s="36"/>
      <c r="AV4" s="36"/>
      <c r="AW4" s="36"/>
      <c r="AX4" s="275"/>
      <c r="AY4" s="275"/>
      <c r="AZ4" s="41"/>
      <c r="BA4" s="36"/>
      <c r="BB4" s="63"/>
      <c r="BC4" s="36"/>
      <c r="BD4" s="60"/>
      <c r="BE4" s="60"/>
      <c r="BF4" s="60"/>
      <c r="BG4" s="60"/>
      <c r="BH4" s="60"/>
      <c r="BI4" s="60"/>
      <c r="BJ4" s="60"/>
      <c r="BK4" s="60"/>
      <c r="BL4" s="48"/>
    </row>
    <row r="5" spans="1:65" s="3" customFormat="1" ht="12.75">
      <c r="A5" s="45"/>
      <c r="B5" s="29"/>
      <c r="C5" s="45" t="s">
        <v>16</v>
      </c>
      <c r="D5" s="29"/>
      <c r="E5" s="29"/>
      <c r="F5" s="29"/>
      <c r="G5" s="44"/>
      <c r="H5" s="49"/>
      <c r="I5" s="29" t="s">
        <v>34</v>
      </c>
      <c r="J5" s="29"/>
      <c r="K5" s="29"/>
      <c r="L5" s="29"/>
      <c r="M5" s="44"/>
      <c r="N5" s="29"/>
      <c r="O5" s="45" t="s">
        <v>35</v>
      </c>
      <c r="P5" s="29"/>
      <c r="Q5" s="29"/>
      <c r="R5" s="29"/>
      <c r="S5" s="44"/>
      <c r="T5" s="49"/>
      <c r="U5" s="45" t="s">
        <v>102</v>
      </c>
      <c r="V5" s="29"/>
      <c r="W5" s="29"/>
      <c r="X5" s="29"/>
      <c r="Y5" s="44"/>
      <c r="Z5" s="49"/>
      <c r="AA5" s="29"/>
      <c r="AB5" s="45" t="str">
        <f>C5</f>
        <v>SNOA</v>
      </c>
      <c r="AC5" s="29"/>
      <c r="AD5" s="29"/>
      <c r="AE5" s="29"/>
      <c r="AF5" s="44"/>
      <c r="AG5" s="49"/>
      <c r="AH5" s="29" t="str">
        <f>I5</f>
        <v>SCHOTTIS</v>
      </c>
      <c r="AI5" s="29"/>
      <c r="AJ5" s="29"/>
      <c r="AK5" s="29"/>
      <c r="AL5" s="44"/>
      <c r="AM5" s="29"/>
      <c r="AN5" s="45" t="str">
        <f>O5</f>
        <v>HAMBO</v>
      </c>
      <c r="AO5" s="29"/>
      <c r="AP5" s="29"/>
      <c r="AQ5" s="29"/>
      <c r="AR5" s="44"/>
      <c r="AS5" s="49"/>
      <c r="AT5" s="45" t="str">
        <f>U5</f>
        <v>VALS/POLKA</v>
      </c>
      <c r="AU5" s="29"/>
      <c r="AV5" s="29"/>
      <c r="AW5" s="29"/>
      <c r="AX5" s="44"/>
      <c r="AY5" s="44"/>
      <c r="AZ5" s="49"/>
      <c r="BA5" s="29"/>
      <c r="BB5" s="98"/>
      <c r="BC5" s="62" t="s">
        <v>16</v>
      </c>
      <c r="BD5" s="57"/>
      <c r="BE5" s="62" t="s">
        <v>34</v>
      </c>
      <c r="BF5" s="58"/>
      <c r="BG5" s="62" t="s">
        <v>35</v>
      </c>
      <c r="BH5" s="58"/>
      <c r="BI5" s="62" t="s">
        <v>110</v>
      </c>
      <c r="BJ5" s="58"/>
      <c r="BK5" s="59" t="s">
        <v>55</v>
      </c>
      <c r="BL5" s="49"/>
      <c r="BM5" s="44"/>
    </row>
    <row r="6" spans="1:64" ht="12" customHeight="1">
      <c r="A6" s="5"/>
      <c r="B6" s="29"/>
      <c r="C6" s="11"/>
      <c r="D6" s="12"/>
      <c r="E6" s="12"/>
      <c r="F6" s="12"/>
      <c r="G6" s="19"/>
      <c r="H6" s="13"/>
      <c r="I6" s="12"/>
      <c r="J6" s="12"/>
      <c r="K6" s="12"/>
      <c r="L6" s="12"/>
      <c r="M6" s="19"/>
      <c r="N6" s="12"/>
      <c r="O6" s="11"/>
      <c r="P6" s="12"/>
      <c r="Q6" s="12"/>
      <c r="R6" s="12"/>
      <c r="S6" s="19"/>
      <c r="T6" s="13"/>
      <c r="U6" s="11"/>
      <c r="V6" s="12"/>
      <c r="W6" s="12"/>
      <c r="X6" s="12"/>
      <c r="Y6" s="19"/>
      <c r="Z6" s="13"/>
      <c r="AA6" s="12"/>
      <c r="AB6" s="11"/>
      <c r="AC6" s="12"/>
      <c r="AD6" s="12"/>
      <c r="AE6" s="12"/>
      <c r="AF6" s="19"/>
      <c r="AG6" s="13"/>
      <c r="AH6" s="12"/>
      <c r="AI6" s="12"/>
      <c r="AJ6" s="12"/>
      <c r="AK6" s="12"/>
      <c r="AL6" s="19"/>
      <c r="AM6" s="12"/>
      <c r="AN6" s="11"/>
      <c r="AO6" s="12"/>
      <c r="AP6" s="12"/>
      <c r="AQ6" s="12"/>
      <c r="AR6" s="19"/>
      <c r="AS6" s="13"/>
      <c r="AT6" s="11"/>
      <c r="AU6" s="12"/>
      <c r="AV6" s="12"/>
      <c r="AW6" s="12"/>
      <c r="AX6" s="19"/>
      <c r="AY6" s="19"/>
      <c r="AZ6" s="13"/>
      <c r="BB6" s="98"/>
      <c r="BC6" s="11"/>
      <c r="BD6" s="13"/>
      <c r="BE6" s="11"/>
      <c r="BF6" s="13"/>
      <c r="BG6" s="11"/>
      <c r="BH6" s="13"/>
      <c r="BI6" s="45" t="s">
        <v>106</v>
      </c>
      <c r="BJ6" s="13"/>
      <c r="BK6" s="12"/>
      <c r="BL6" s="55"/>
    </row>
    <row r="7" spans="1:67" ht="13.5" thickBot="1">
      <c r="A7" s="91" t="s">
        <v>45</v>
      </c>
      <c r="B7" s="311" t="s">
        <v>15</v>
      </c>
      <c r="C7" s="47" t="s">
        <v>17</v>
      </c>
      <c r="D7" s="34" t="s">
        <v>18</v>
      </c>
      <c r="E7" s="34" t="s">
        <v>19</v>
      </c>
      <c r="F7" s="61" t="s">
        <v>64</v>
      </c>
      <c r="G7" s="341" t="s">
        <v>65</v>
      </c>
      <c r="H7" s="35" t="s">
        <v>20</v>
      </c>
      <c r="I7" s="31" t="s">
        <v>17</v>
      </c>
      <c r="J7" s="34" t="s">
        <v>18</v>
      </c>
      <c r="K7" s="34" t="s">
        <v>19</v>
      </c>
      <c r="L7" s="61" t="s">
        <v>64</v>
      </c>
      <c r="M7" s="341" t="s">
        <v>65</v>
      </c>
      <c r="N7" s="61" t="s">
        <v>20</v>
      </c>
      <c r="O7" s="47" t="s">
        <v>17</v>
      </c>
      <c r="P7" s="34" t="s">
        <v>18</v>
      </c>
      <c r="Q7" s="34" t="s">
        <v>19</v>
      </c>
      <c r="R7" s="61" t="s">
        <v>64</v>
      </c>
      <c r="S7" s="341" t="s">
        <v>65</v>
      </c>
      <c r="T7" s="35" t="s">
        <v>20</v>
      </c>
      <c r="U7" s="47" t="s">
        <v>17</v>
      </c>
      <c r="V7" s="34" t="s">
        <v>18</v>
      </c>
      <c r="W7" s="34" t="s">
        <v>19</v>
      </c>
      <c r="X7" s="61" t="s">
        <v>64</v>
      </c>
      <c r="Y7" s="341" t="s">
        <v>65</v>
      </c>
      <c r="Z7" s="35" t="s">
        <v>20</v>
      </c>
      <c r="AA7" s="21"/>
      <c r="AB7" s="47" t="s">
        <v>17</v>
      </c>
      <c r="AC7" s="34" t="s">
        <v>18</v>
      </c>
      <c r="AD7" s="34" t="s">
        <v>19</v>
      </c>
      <c r="AE7" s="61" t="s">
        <v>64</v>
      </c>
      <c r="AF7" s="341" t="s">
        <v>65</v>
      </c>
      <c r="AG7" s="35" t="s">
        <v>20</v>
      </c>
      <c r="AH7" s="31" t="s">
        <v>17</v>
      </c>
      <c r="AI7" s="34" t="s">
        <v>18</v>
      </c>
      <c r="AJ7" s="34" t="s">
        <v>19</v>
      </c>
      <c r="AK7" s="61" t="s">
        <v>64</v>
      </c>
      <c r="AL7" s="341" t="s">
        <v>65</v>
      </c>
      <c r="AM7" s="61" t="s">
        <v>20</v>
      </c>
      <c r="AN7" s="47" t="s">
        <v>17</v>
      </c>
      <c r="AO7" s="34" t="s">
        <v>18</v>
      </c>
      <c r="AP7" s="34" t="s">
        <v>19</v>
      </c>
      <c r="AQ7" s="61" t="s">
        <v>64</v>
      </c>
      <c r="AR7" s="341" t="s">
        <v>65</v>
      </c>
      <c r="AS7" s="35" t="s">
        <v>20</v>
      </c>
      <c r="AT7" s="47" t="s">
        <v>17</v>
      </c>
      <c r="AU7" s="34" t="s">
        <v>18</v>
      </c>
      <c r="AV7" s="34" t="s">
        <v>19</v>
      </c>
      <c r="AW7" s="61" t="s">
        <v>64</v>
      </c>
      <c r="AX7" s="341" t="s">
        <v>65</v>
      </c>
      <c r="AY7" s="341"/>
      <c r="AZ7" s="35" t="s">
        <v>20</v>
      </c>
      <c r="BB7" s="99" t="str">
        <f>B7</f>
        <v>Start nr</v>
      </c>
      <c r="BC7" s="53" t="s">
        <v>20</v>
      </c>
      <c r="BD7" s="54" t="s">
        <v>56</v>
      </c>
      <c r="BE7" s="53" t="s">
        <v>20</v>
      </c>
      <c r="BF7" s="54" t="s">
        <v>56</v>
      </c>
      <c r="BG7" s="53" t="s">
        <v>20</v>
      </c>
      <c r="BH7" s="54" t="s">
        <v>56</v>
      </c>
      <c r="BI7" s="53" t="s">
        <v>20</v>
      </c>
      <c r="BJ7" s="54" t="s">
        <v>56</v>
      </c>
      <c r="BK7" s="53" t="s">
        <v>20</v>
      </c>
      <c r="BL7" s="54" t="s">
        <v>38</v>
      </c>
      <c r="BM7" s="19"/>
      <c r="BN7" s="6"/>
      <c r="BO7" s="6"/>
    </row>
    <row r="8" spans="1:64" ht="12.75">
      <c r="A8" s="26" t="s">
        <v>21</v>
      </c>
      <c r="B8" s="111">
        <f>'Resultat Snörakan'!B8</f>
        <v>1</v>
      </c>
      <c r="C8" s="14">
        <v>9</v>
      </c>
      <c r="D8" s="15">
        <v>8</v>
      </c>
      <c r="E8" s="15">
        <v>9</v>
      </c>
      <c r="F8" s="69">
        <v>10</v>
      </c>
      <c r="G8" s="342"/>
      <c r="H8" s="16">
        <f>SUM(C8:G8)</f>
        <v>36</v>
      </c>
      <c r="I8" s="32">
        <v>8</v>
      </c>
      <c r="J8" s="15">
        <v>8</v>
      </c>
      <c r="K8" s="15">
        <v>6</v>
      </c>
      <c r="L8" s="69">
        <v>10</v>
      </c>
      <c r="M8" s="342"/>
      <c r="N8" s="16">
        <f>SUM(I8:M8)</f>
        <v>32</v>
      </c>
      <c r="O8" s="14">
        <v>9</v>
      </c>
      <c r="P8" s="15">
        <v>7</v>
      </c>
      <c r="Q8" s="15">
        <v>9</v>
      </c>
      <c r="R8" s="69">
        <v>9</v>
      </c>
      <c r="S8" s="342"/>
      <c r="T8" s="16">
        <f>SUM(O8:S8)</f>
        <v>34</v>
      </c>
      <c r="U8" s="14">
        <v>10</v>
      </c>
      <c r="V8" s="15">
        <v>8</v>
      </c>
      <c r="W8" s="15">
        <v>8</v>
      </c>
      <c r="X8" s="69">
        <v>10</v>
      </c>
      <c r="Y8" s="342"/>
      <c r="Z8" s="16">
        <f>SUM(U8:Y8)</f>
        <v>36</v>
      </c>
      <c r="AA8" s="12"/>
      <c r="AB8" s="14">
        <v>9</v>
      </c>
      <c r="AC8" s="15">
        <v>8</v>
      </c>
      <c r="AD8" s="15">
        <v>9</v>
      </c>
      <c r="AE8" s="69">
        <v>10</v>
      </c>
      <c r="AF8" s="342"/>
      <c r="AG8" s="16">
        <f>SUM(AB8:AF8)</f>
        <v>36</v>
      </c>
      <c r="AH8" s="32">
        <v>9</v>
      </c>
      <c r="AI8" s="15">
        <v>6</v>
      </c>
      <c r="AJ8" s="15">
        <v>6</v>
      </c>
      <c r="AK8" s="69">
        <v>8</v>
      </c>
      <c r="AL8" s="342"/>
      <c r="AM8" s="16">
        <f>SUM(AH8:AL8)</f>
        <v>29</v>
      </c>
      <c r="AN8" s="14">
        <v>9</v>
      </c>
      <c r="AO8" s="15">
        <v>8</v>
      </c>
      <c r="AP8" s="15">
        <v>9</v>
      </c>
      <c r="AQ8" s="69">
        <v>10</v>
      </c>
      <c r="AR8" s="342"/>
      <c r="AS8" s="16">
        <f>SUM(AN8:AR8)</f>
        <v>36</v>
      </c>
      <c r="AT8" s="14">
        <v>10</v>
      </c>
      <c r="AU8" s="15">
        <v>7</v>
      </c>
      <c r="AV8" s="15">
        <v>9</v>
      </c>
      <c r="AW8" s="69">
        <v>10</v>
      </c>
      <c r="AX8" s="342"/>
      <c r="AY8" s="342"/>
      <c r="AZ8" s="16">
        <f>SUM(AT8:AX8)</f>
        <v>36</v>
      </c>
      <c r="BB8" s="102">
        <f>B8</f>
        <v>1</v>
      </c>
      <c r="BC8" s="14">
        <f>H8+AG8</f>
        <v>72</v>
      </c>
      <c r="BD8" s="37">
        <f aca="true" t="shared" si="0" ref="BD8:BD27">RANK(BC8,BC$8:BC$27)</f>
        <v>2</v>
      </c>
      <c r="BE8" s="14">
        <f>N8+AM8</f>
        <v>61</v>
      </c>
      <c r="BF8" s="37">
        <f aca="true" t="shared" si="1" ref="BF8:BF27">RANK(BE8,BE$8:BE$27)</f>
        <v>5</v>
      </c>
      <c r="BG8" s="14">
        <f>T8+AS8</f>
        <v>70</v>
      </c>
      <c r="BH8" s="37">
        <f aca="true" t="shared" si="2" ref="BH8:BH27">RANK(BG8,BG$8:BG$27)</f>
        <v>4</v>
      </c>
      <c r="BI8" s="14">
        <f>Z8+AZ8</f>
        <v>72</v>
      </c>
      <c r="BJ8" s="37">
        <f aca="true" t="shared" si="3" ref="BJ8:BJ27">RANK(BI8,BI$8:BI$27)</f>
        <v>3</v>
      </c>
      <c r="BK8" s="14">
        <f>BI8+BG8+BE8+BC8</f>
        <v>275</v>
      </c>
      <c r="BL8" s="37">
        <f aca="true" t="shared" si="4" ref="BL8:BL27">RANK(BK8,BK$8:BK$27)</f>
        <v>3</v>
      </c>
    </row>
    <row r="9" spans="1:64" ht="12.75">
      <c r="A9" s="26" t="s">
        <v>22</v>
      </c>
      <c r="B9" s="110">
        <f>'Resultat Snörakan'!B9</f>
        <v>2</v>
      </c>
      <c r="C9" s="14">
        <v>4</v>
      </c>
      <c r="D9" s="15">
        <v>3</v>
      </c>
      <c r="E9" s="15">
        <v>5</v>
      </c>
      <c r="F9" s="69">
        <v>3</v>
      </c>
      <c r="G9" s="342"/>
      <c r="H9" s="16">
        <f>SUM(C9:G9)</f>
        <v>15</v>
      </c>
      <c r="I9" s="32">
        <v>5</v>
      </c>
      <c r="J9" s="15">
        <v>5</v>
      </c>
      <c r="K9" s="15">
        <v>6</v>
      </c>
      <c r="L9" s="69">
        <v>7</v>
      </c>
      <c r="M9" s="342"/>
      <c r="N9" s="16">
        <f aca="true" t="shared" si="5" ref="N9:N38">SUM(I9:M9)</f>
        <v>23</v>
      </c>
      <c r="O9" s="14">
        <v>4</v>
      </c>
      <c r="P9" s="15">
        <v>4</v>
      </c>
      <c r="Q9" s="15">
        <v>5</v>
      </c>
      <c r="R9" s="69">
        <v>4</v>
      </c>
      <c r="S9" s="342"/>
      <c r="T9" s="16">
        <f aca="true" t="shared" si="6" ref="T9:T38">SUM(O9:S9)</f>
        <v>17</v>
      </c>
      <c r="U9" s="14">
        <v>3</v>
      </c>
      <c r="V9" s="15">
        <v>3</v>
      </c>
      <c r="W9" s="15">
        <v>4</v>
      </c>
      <c r="X9" s="69">
        <v>5</v>
      </c>
      <c r="Y9" s="342"/>
      <c r="Z9" s="16">
        <f aca="true" t="shared" si="7" ref="Z9:Z38">SUM(U9:Y9)</f>
        <v>15</v>
      </c>
      <c r="AA9" s="12"/>
      <c r="AB9" s="14">
        <v>5</v>
      </c>
      <c r="AC9" s="15">
        <v>4</v>
      </c>
      <c r="AD9" s="15">
        <v>6</v>
      </c>
      <c r="AE9" s="69">
        <v>7</v>
      </c>
      <c r="AF9" s="342"/>
      <c r="AG9" s="16">
        <f aca="true" t="shared" si="8" ref="AG9:AG38">SUM(AB9:AF9)</f>
        <v>22</v>
      </c>
      <c r="AH9" s="32">
        <v>5</v>
      </c>
      <c r="AI9" s="15">
        <v>4</v>
      </c>
      <c r="AJ9" s="15">
        <v>6</v>
      </c>
      <c r="AK9" s="69">
        <v>5</v>
      </c>
      <c r="AL9" s="342"/>
      <c r="AM9" s="16">
        <f aca="true" t="shared" si="9" ref="AM9:AM38">SUM(AH9:AL9)</f>
        <v>20</v>
      </c>
      <c r="AN9" s="14">
        <v>3</v>
      </c>
      <c r="AO9" s="15">
        <v>5</v>
      </c>
      <c r="AP9" s="15">
        <v>5</v>
      </c>
      <c r="AQ9" s="69">
        <v>4</v>
      </c>
      <c r="AR9" s="342"/>
      <c r="AS9" s="16">
        <f aca="true" t="shared" si="10" ref="AS9:AS38">SUM(AN9:AR9)</f>
        <v>17</v>
      </c>
      <c r="AT9" s="14">
        <v>3</v>
      </c>
      <c r="AU9" s="15">
        <v>3</v>
      </c>
      <c r="AV9" s="15">
        <v>5</v>
      </c>
      <c r="AW9" s="69">
        <v>4</v>
      </c>
      <c r="AX9" s="342"/>
      <c r="AY9" s="342"/>
      <c r="AZ9" s="16">
        <f aca="true" t="shared" si="11" ref="AZ9:AZ38">SUM(AT9:AX9)</f>
        <v>15</v>
      </c>
      <c r="BB9" s="96">
        <f aca="true" t="shared" si="12" ref="BB9:BB49">B9</f>
        <v>2</v>
      </c>
      <c r="BC9" s="14">
        <f aca="true" t="shared" si="13" ref="BC9:BC27">H9+AG9</f>
        <v>37</v>
      </c>
      <c r="BD9" s="37">
        <f t="shared" si="0"/>
        <v>15</v>
      </c>
      <c r="BE9" s="14">
        <f aca="true" t="shared" si="14" ref="BE9:BE27">N9+AM9</f>
        <v>43</v>
      </c>
      <c r="BF9" s="37">
        <f t="shared" si="1"/>
        <v>14</v>
      </c>
      <c r="BG9" s="14">
        <f aca="true" t="shared" si="15" ref="BG9:BG27">T9+AS9</f>
        <v>34</v>
      </c>
      <c r="BH9" s="37">
        <f t="shared" si="2"/>
        <v>16</v>
      </c>
      <c r="BI9" s="14">
        <f aca="true" t="shared" si="16" ref="BI9:BI27">Z9+AZ9</f>
        <v>30</v>
      </c>
      <c r="BJ9" s="37">
        <f t="shared" si="3"/>
        <v>16</v>
      </c>
      <c r="BK9" s="14">
        <f aca="true" t="shared" si="17" ref="BK9:BK27">BI9+BG9+BE9+BC9</f>
        <v>144</v>
      </c>
      <c r="BL9" s="37">
        <f t="shared" si="4"/>
        <v>15</v>
      </c>
    </row>
    <row r="10" spans="1:64" ht="12.75">
      <c r="A10" s="26" t="s">
        <v>23</v>
      </c>
      <c r="B10" s="110">
        <f>'Resultat Snörakan'!B10</f>
        <v>3</v>
      </c>
      <c r="C10" s="14">
        <v>6</v>
      </c>
      <c r="D10" s="15">
        <v>7</v>
      </c>
      <c r="E10" s="15">
        <v>6</v>
      </c>
      <c r="F10" s="69">
        <v>8</v>
      </c>
      <c r="G10" s="342"/>
      <c r="H10" s="16">
        <f aca="true" t="shared" si="18" ref="H10:H38">SUM(C10:G10)</f>
        <v>27</v>
      </c>
      <c r="I10" s="32">
        <v>7</v>
      </c>
      <c r="J10" s="15">
        <v>5</v>
      </c>
      <c r="K10" s="15">
        <v>8</v>
      </c>
      <c r="L10" s="69">
        <v>8</v>
      </c>
      <c r="M10" s="342"/>
      <c r="N10" s="16">
        <f t="shared" si="5"/>
        <v>28</v>
      </c>
      <c r="O10" s="14">
        <v>6</v>
      </c>
      <c r="P10" s="15">
        <v>8</v>
      </c>
      <c r="Q10" s="15">
        <v>8</v>
      </c>
      <c r="R10" s="69">
        <v>8</v>
      </c>
      <c r="S10" s="342"/>
      <c r="T10" s="16">
        <f t="shared" si="6"/>
        <v>30</v>
      </c>
      <c r="U10" s="14">
        <v>7</v>
      </c>
      <c r="V10" s="15">
        <v>6</v>
      </c>
      <c r="W10" s="15">
        <v>7</v>
      </c>
      <c r="X10" s="69">
        <v>7</v>
      </c>
      <c r="Y10" s="342"/>
      <c r="Z10" s="16">
        <f t="shared" si="7"/>
        <v>27</v>
      </c>
      <c r="AA10" s="12"/>
      <c r="AB10" s="14">
        <v>6</v>
      </c>
      <c r="AC10" s="15">
        <v>6</v>
      </c>
      <c r="AD10" s="15">
        <v>7</v>
      </c>
      <c r="AE10" s="69">
        <v>7</v>
      </c>
      <c r="AF10" s="342"/>
      <c r="AG10" s="16">
        <f t="shared" si="8"/>
        <v>26</v>
      </c>
      <c r="AH10" s="32">
        <v>7</v>
      </c>
      <c r="AI10" s="15">
        <v>5</v>
      </c>
      <c r="AJ10" s="15">
        <v>6</v>
      </c>
      <c r="AK10" s="69">
        <v>7</v>
      </c>
      <c r="AL10" s="342"/>
      <c r="AM10" s="16">
        <f t="shared" si="9"/>
        <v>25</v>
      </c>
      <c r="AN10" s="14">
        <v>7</v>
      </c>
      <c r="AO10" s="15">
        <v>7</v>
      </c>
      <c r="AP10" s="15">
        <v>8</v>
      </c>
      <c r="AQ10" s="69">
        <v>7</v>
      </c>
      <c r="AR10" s="342"/>
      <c r="AS10" s="16">
        <f t="shared" si="10"/>
        <v>29</v>
      </c>
      <c r="AT10" s="14">
        <v>6</v>
      </c>
      <c r="AU10" s="15">
        <v>8</v>
      </c>
      <c r="AV10" s="15">
        <v>7</v>
      </c>
      <c r="AW10" s="69">
        <v>7</v>
      </c>
      <c r="AX10" s="342"/>
      <c r="AY10" s="342"/>
      <c r="AZ10" s="16">
        <f t="shared" si="11"/>
        <v>28</v>
      </c>
      <c r="BB10" s="117">
        <f t="shared" si="12"/>
        <v>3</v>
      </c>
      <c r="BC10" s="32">
        <f t="shared" si="13"/>
        <v>53</v>
      </c>
      <c r="BD10" s="37">
        <f t="shared" si="0"/>
        <v>9</v>
      </c>
      <c r="BE10" s="14">
        <f t="shared" si="14"/>
        <v>53</v>
      </c>
      <c r="BF10" s="37">
        <f t="shared" si="1"/>
        <v>12</v>
      </c>
      <c r="BG10" s="14">
        <f t="shared" si="15"/>
        <v>59</v>
      </c>
      <c r="BH10" s="37">
        <f t="shared" si="2"/>
        <v>8</v>
      </c>
      <c r="BI10" s="14">
        <f t="shared" si="16"/>
        <v>55</v>
      </c>
      <c r="BJ10" s="37">
        <f t="shared" si="3"/>
        <v>8</v>
      </c>
      <c r="BK10" s="14">
        <f t="shared" si="17"/>
        <v>220</v>
      </c>
      <c r="BL10" s="37">
        <f t="shared" si="4"/>
        <v>9</v>
      </c>
    </row>
    <row r="11" spans="1:64" ht="12.75">
      <c r="A11" s="26" t="s">
        <v>24</v>
      </c>
      <c r="B11" s="110">
        <f>'Resultat Snörakan'!B11</f>
        <v>4</v>
      </c>
      <c r="C11" s="14">
        <v>3</v>
      </c>
      <c r="D11" s="15">
        <v>3</v>
      </c>
      <c r="E11" s="15">
        <v>5</v>
      </c>
      <c r="F11" s="69">
        <v>4</v>
      </c>
      <c r="G11" s="342"/>
      <c r="H11" s="16">
        <f t="shared" si="18"/>
        <v>15</v>
      </c>
      <c r="I11" s="32">
        <v>4</v>
      </c>
      <c r="J11" s="15">
        <v>4</v>
      </c>
      <c r="K11" s="15">
        <v>5</v>
      </c>
      <c r="L11" s="69">
        <v>3</v>
      </c>
      <c r="M11" s="342"/>
      <c r="N11" s="16">
        <f t="shared" si="5"/>
        <v>16</v>
      </c>
      <c r="O11" s="14">
        <v>3</v>
      </c>
      <c r="P11" s="15">
        <v>3</v>
      </c>
      <c r="Q11" s="15">
        <v>4</v>
      </c>
      <c r="R11" s="69">
        <v>3</v>
      </c>
      <c r="S11" s="342"/>
      <c r="T11" s="16">
        <f t="shared" si="6"/>
        <v>13</v>
      </c>
      <c r="U11" s="14">
        <v>3</v>
      </c>
      <c r="V11" s="15">
        <v>3</v>
      </c>
      <c r="W11" s="15">
        <v>4</v>
      </c>
      <c r="X11" s="69">
        <v>3</v>
      </c>
      <c r="Y11" s="342"/>
      <c r="Z11" s="16">
        <f t="shared" si="7"/>
        <v>13</v>
      </c>
      <c r="AA11" s="12"/>
      <c r="AB11" s="14">
        <v>3</v>
      </c>
      <c r="AC11" s="15">
        <v>3</v>
      </c>
      <c r="AD11" s="15">
        <v>4</v>
      </c>
      <c r="AE11" s="69">
        <v>3</v>
      </c>
      <c r="AF11" s="342"/>
      <c r="AG11" s="16">
        <f t="shared" si="8"/>
        <v>13</v>
      </c>
      <c r="AH11" s="32">
        <v>3</v>
      </c>
      <c r="AI11" s="15">
        <v>3</v>
      </c>
      <c r="AJ11" s="15">
        <v>5</v>
      </c>
      <c r="AK11" s="69">
        <v>3</v>
      </c>
      <c r="AL11" s="342"/>
      <c r="AM11" s="16">
        <f t="shared" si="9"/>
        <v>14</v>
      </c>
      <c r="AN11" s="14">
        <v>3</v>
      </c>
      <c r="AO11" s="15">
        <v>3</v>
      </c>
      <c r="AP11" s="15">
        <v>4</v>
      </c>
      <c r="AQ11" s="69">
        <v>3</v>
      </c>
      <c r="AR11" s="342"/>
      <c r="AS11" s="16">
        <f t="shared" si="10"/>
        <v>13</v>
      </c>
      <c r="AT11" s="14">
        <v>3</v>
      </c>
      <c r="AU11" s="15">
        <v>3</v>
      </c>
      <c r="AV11" s="15">
        <v>4</v>
      </c>
      <c r="AW11" s="69">
        <v>4</v>
      </c>
      <c r="AX11" s="342"/>
      <c r="AY11" s="342"/>
      <c r="AZ11" s="16">
        <f t="shared" si="11"/>
        <v>14</v>
      </c>
      <c r="BB11" s="96">
        <f t="shared" si="12"/>
        <v>4</v>
      </c>
      <c r="BC11" s="32">
        <f t="shared" si="13"/>
        <v>28</v>
      </c>
      <c r="BD11" s="37">
        <f t="shared" si="0"/>
        <v>16</v>
      </c>
      <c r="BE11" s="14">
        <f t="shared" si="14"/>
        <v>30</v>
      </c>
      <c r="BF11" s="37">
        <f t="shared" si="1"/>
        <v>17</v>
      </c>
      <c r="BG11" s="14">
        <f t="shared" si="15"/>
        <v>26</v>
      </c>
      <c r="BH11" s="37">
        <f t="shared" si="2"/>
        <v>18</v>
      </c>
      <c r="BI11" s="14">
        <f t="shared" si="16"/>
        <v>27</v>
      </c>
      <c r="BJ11" s="37">
        <f t="shared" si="3"/>
        <v>17</v>
      </c>
      <c r="BK11" s="14">
        <f t="shared" si="17"/>
        <v>111</v>
      </c>
      <c r="BL11" s="37">
        <f t="shared" si="4"/>
        <v>17</v>
      </c>
    </row>
    <row r="12" spans="1:64" ht="12.75">
      <c r="A12" s="26" t="s">
        <v>25</v>
      </c>
      <c r="B12" s="110">
        <f>'Resultat Snörakan'!B12</f>
        <v>5</v>
      </c>
      <c r="C12" s="14">
        <v>7</v>
      </c>
      <c r="D12" s="15">
        <v>8</v>
      </c>
      <c r="E12" s="15">
        <v>8</v>
      </c>
      <c r="F12" s="69">
        <v>9</v>
      </c>
      <c r="G12" s="342"/>
      <c r="H12" s="16">
        <f t="shared" si="18"/>
        <v>32</v>
      </c>
      <c r="I12" s="32">
        <v>8</v>
      </c>
      <c r="J12" s="15">
        <v>7</v>
      </c>
      <c r="K12" s="15">
        <v>7</v>
      </c>
      <c r="L12" s="69">
        <v>8</v>
      </c>
      <c r="M12" s="342"/>
      <c r="N12" s="16">
        <f t="shared" si="5"/>
        <v>30</v>
      </c>
      <c r="O12" s="14">
        <v>8</v>
      </c>
      <c r="P12" s="15">
        <v>8</v>
      </c>
      <c r="Q12" s="15">
        <v>7</v>
      </c>
      <c r="R12" s="69">
        <v>9</v>
      </c>
      <c r="S12" s="342"/>
      <c r="T12" s="16">
        <f t="shared" si="6"/>
        <v>32</v>
      </c>
      <c r="U12" s="14">
        <v>8</v>
      </c>
      <c r="V12" s="15">
        <v>8</v>
      </c>
      <c r="W12" s="15">
        <v>7</v>
      </c>
      <c r="X12" s="69">
        <v>9</v>
      </c>
      <c r="Y12" s="342"/>
      <c r="Z12" s="16">
        <f t="shared" si="7"/>
        <v>32</v>
      </c>
      <c r="AA12" s="12"/>
      <c r="AB12" s="14">
        <v>8</v>
      </c>
      <c r="AC12" s="15">
        <v>7</v>
      </c>
      <c r="AD12" s="15">
        <v>8</v>
      </c>
      <c r="AE12" s="69">
        <v>9</v>
      </c>
      <c r="AF12" s="342"/>
      <c r="AG12" s="16">
        <f t="shared" si="8"/>
        <v>32</v>
      </c>
      <c r="AH12" s="32">
        <v>7</v>
      </c>
      <c r="AI12" s="15">
        <v>7</v>
      </c>
      <c r="AJ12" s="15">
        <v>8</v>
      </c>
      <c r="AK12" s="69">
        <v>8</v>
      </c>
      <c r="AL12" s="342"/>
      <c r="AM12" s="16">
        <f t="shared" si="9"/>
        <v>30</v>
      </c>
      <c r="AN12" s="14">
        <v>7</v>
      </c>
      <c r="AO12" s="15">
        <v>8</v>
      </c>
      <c r="AP12" s="15">
        <v>7</v>
      </c>
      <c r="AQ12" s="69">
        <v>9</v>
      </c>
      <c r="AR12" s="342"/>
      <c r="AS12" s="16">
        <f t="shared" si="10"/>
        <v>31</v>
      </c>
      <c r="AT12" s="14">
        <v>7</v>
      </c>
      <c r="AU12" s="15">
        <v>8</v>
      </c>
      <c r="AV12" s="15">
        <v>8</v>
      </c>
      <c r="AW12" s="69">
        <v>8</v>
      </c>
      <c r="AX12" s="342"/>
      <c r="AY12" s="342"/>
      <c r="AZ12" s="16">
        <f t="shared" si="11"/>
        <v>31</v>
      </c>
      <c r="BB12" s="96">
        <f>B12</f>
        <v>5</v>
      </c>
      <c r="BC12" s="32">
        <f t="shared" si="13"/>
        <v>64</v>
      </c>
      <c r="BD12" s="37">
        <f t="shared" si="0"/>
        <v>5</v>
      </c>
      <c r="BE12" s="14">
        <f t="shared" si="14"/>
        <v>60</v>
      </c>
      <c r="BF12" s="37">
        <f t="shared" si="1"/>
        <v>7</v>
      </c>
      <c r="BG12" s="14">
        <f t="shared" si="15"/>
        <v>63</v>
      </c>
      <c r="BH12" s="37">
        <f t="shared" si="2"/>
        <v>5</v>
      </c>
      <c r="BI12" s="14">
        <f t="shared" si="16"/>
        <v>63</v>
      </c>
      <c r="BJ12" s="37">
        <f t="shared" si="3"/>
        <v>6</v>
      </c>
      <c r="BK12" s="14">
        <f t="shared" si="17"/>
        <v>250</v>
      </c>
      <c r="BL12" s="37">
        <f t="shared" si="4"/>
        <v>5</v>
      </c>
    </row>
    <row r="13" spans="1:64" ht="12.75">
      <c r="A13" s="26" t="s">
        <v>26</v>
      </c>
      <c r="B13" s="110">
        <f>'Resultat Snörakan'!B13</f>
        <v>6</v>
      </c>
      <c r="C13" s="14">
        <v>6</v>
      </c>
      <c r="D13" s="15">
        <v>5</v>
      </c>
      <c r="E13" s="15">
        <v>6</v>
      </c>
      <c r="F13" s="69">
        <v>8</v>
      </c>
      <c r="G13" s="342"/>
      <c r="H13" s="16">
        <f t="shared" si="18"/>
        <v>25</v>
      </c>
      <c r="I13" s="32">
        <v>7</v>
      </c>
      <c r="J13" s="15">
        <v>6</v>
      </c>
      <c r="K13" s="15">
        <v>7</v>
      </c>
      <c r="L13" s="69">
        <v>9</v>
      </c>
      <c r="M13" s="342"/>
      <c r="N13" s="16">
        <f t="shared" si="5"/>
        <v>29</v>
      </c>
      <c r="O13" s="14">
        <v>7</v>
      </c>
      <c r="P13" s="15">
        <v>6</v>
      </c>
      <c r="Q13" s="15">
        <v>6</v>
      </c>
      <c r="R13" s="69">
        <v>9</v>
      </c>
      <c r="S13" s="342"/>
      <c r="T13" s="16">
        <f t="shared" si="6"/>
        <v>28</v>
      </c>
      <c r="U13" s="14">
        <v>6</v>
      </c>
      <c r="V13" s="15">
        <v>4</v>
      </c>
      <c r="W13" s="15">
        <v>6</v>
      </c>
      <c r="X13" s="69">
        <v>4</v>
      </c>
      <c r="Y13" s="342"/>
      <c r="Z13" s="16">
        <f t="shared" si="7"/>
        <v>20</v>
      </c>
      <c r="AA13" s="12"/>
      <c r="AB13" s="14">
        <v>6</v>
      </c>
      <c r="AC13" s="15">
        <v>5</v>
      </c>
      <c r="AD13" s="15">
        <v>6</v>
      </c>
      <c r="AE13" s="69">
        <v>7</v>
      </c>
      <c r="AF13" s="342"/>
      <c r="AG13" s="16">
        <f t="shared" si="8"/>
        <v>24</v>
      </c>
      <c r="AH13" s="32">
        <v>6</v>
      </c>
      <c r="AI13" s="15">
        <v>6</v>
      </c>
      <c r="AJ13" s="15">
        <v>7</v>
      </c>
      <c r="AK13" s="69">
        <v>9</v>
      </c>
      <c r="AL13" s="342"/>
      <c r="AM13" s="16">
        <f t="shared" si="9"/>
        <v>28</v>
      </c>
      <c r="AN13" s="14">
        <v>6</v>
      </c>
      <c r="AO13" s="15">
        <v>6</v>
      </c>
      <c r="AP13" s="15">
        <v>7</v>
      </c>
      <c r="AQ13" s="69">
        <v>9</v>
      </c>
      <c r="AR13" s="342"/>
      <c r="AS13" s="16">
        <f t="shared" si="10"/>
        <v>28</v>
      </c>
      <c r="AT13" s="14">
        <v>5</v>
      </c>
      <c r="AU13" s="15">
        <v>5</v>
      </c>
      <c r="AV13" s="15">
        <v>5</v>
      </c>
      <c r="AW13" s="69">
        <v>6</v>
      </c>
      <c r="AX13" s="342"/>
      <c r="AY13" s="342"/>
      <c r="AZ13" s="16">
        <f t="shared" si="11"/>
        <v>21</v>
      </c>
      <c r="BB13" s="96">
        <f t="shared" si="12"/>
        <v>6</v>
      </c>
      <c r="BC13" s="32">
        <f t="shared" si="13"/>
        <v>49</v>
      </c>
      <c r="BD13" s="37">
        <f t="shared" si="0"/>
        <v>11</v>
      </c>
      <c r="BE13" s="14">
        <f t="shared" si="14"/>
        <v>57</v>
      </c>
      <c r="BF13" s="37">
        <f t="shared" si="1"/>
        <v>9</v>
      </c>
      <c r="BG13" s="14">
        <f t="shared" si="15"/>
        <v>56</v>
      </c>
      <c r="BH13" s="37">
        <f t="shared" si="2"/>
        <v>11</v>
      </c>
      <c r="BI13" s="14">
        <f t="shared" si="16"/>
        <v>41</v>
      </c>
      <c r="BJ13" s="37">
        <f t="shared" si="3"/>
        <v>13</v>
      </c>
      <c r="BK13" s="14">
        <f t="shared" si="17"/>
        <v>203</v>
      </c>
      <c r="BL13" s="37">
        <f t="shared" si="4"/>
        <v>12</v>
      </c>
    </row>
    <row r="14" spans="1:64" ht="12.75">
      <c r="A14" s="26" t="s">
        <v>22</v>
      </c>
      <c r="B14" s="110">
        <f>'Resultat Snörakan'!B14</f>
        <v>7</v>
      </c>
      <c r="C14" s="125">
        <v>8</v>
      </c>
      <c r="D14" s="126">
        <v>10</v>
      </c>
      <c r="E14" s="126">
        <v>8</v>
      </c>
      <c r="F14" s="127">
        <v>9</v>
      </c>
      <c r="G14" s="342"/>
      <c r="H14" s="16">
        <f t="shared" si="18"/>
        <v>35</v>
      </c>
      <c r="I14" s="32">
        <v>8</v>
      </c>
      <c r="J14" s="15">
        <v>9</v>
      </c>
      <c r="K14" s="15">
        <v>9</v>
      </c>
      <c r="L14" s="69">
        <v>10</v>
      </c>
      <c r="M14" s="342"/>
      <c r="N14" s="16">
        <f t="shared" si="5"/>
        <v>36</v>
      </c>
      <c r="O14" s="14">
        <v>9</v>
      </c>
      <c r="P14" s="15">
        <v>10</v>
      </c>
      <c r="Q14" s="15">
        <v>9</v>
      </c>
      <c r="R14" s="69">
        <v>10</v>
      </c>
      <c r="S14" s="342"/>
      <c r="T14" s="16">
        <f t="shared" si="6"/>
        <v>38</v>
      </c>
      <c r="U14" s="125">
        <v>9</v>
      </c>
      <c r="V14" s="126">
        <v>9</v>
      </c>
      <c r="W14" s="126">
        <v>9</v>
      </c>
      <c r="X14" s="127">
        <v>10</v>
      </c>
      <c r="Y14" s="342"/>
      <c r="Z14" s="16">
        <f t="shared" si="7"/>
        <v>37</v>
      </c>
      <c r="AA14" s="12"/>
      <c r="AB14" s="125">
        <v>8</v>
      </c>
      <c r="AC14" s="126">
        <v>10</v>
      </c>
      <c r="AD14" s="126">
        <v>8</v>
      </c>
      <c r="AE14" s="127">
        <v>10</v>
      </c>
      <c r="AF14" s="342"/>
      <c r="AG14" s="16">
        <f t="shared" si="8"/>
        <v>36</v>
      </c>
      <c r="AH14" s="32">
        <v>8</v>
      </c>
      <c r="AI14" s="15">
        <v>9</v>
      </c>
      <c r="AJ14" s="15">
        <v>9</v>
      </c>
      <c r="AK14" s="69">
        <v>10</v>
      </c>
      <c r="AL14" s="342"/>
      <c r="AM14" s="16">
        <f t="shared" si="9"/>
        <v>36</v>
      </c>
      <c r="AN14" s="14">
        <v>8</v>
      </c>
      <c r="AO14" s="15">
        <v>10</v>
      </c>
      <c r="AP14" s="15">
        <v>9</v>
      </c>
      <c r="AQ14" s="69">
        <v>10</v>
      </c>
      <c r="AR14" s="342"/>
      <c r="AS14" s="16">
        <f t="shared" si="10"/>
        <v>37</v>
      </c>
      <c r="AT14" s="125">
        <v>9</v>
      </c>
      <c r="AU14" s="126">
        <v>10</v>
      </c>
      <c r="AV14" s="126">
        <v>9</v>
      </c>
      <c r="AW14" s="127">
        <v>10</v>
      </c>
      <c r="AX14" s="342"/>
      <c r="AY14" s="342"/>
      <c r="AZ14" s="16">
        <f t="shared" si="11"/>
        <v>38</v>
      </c>
      <c r="BB14" s="96">
        <f t="shared" si="12"/>
        <v>7</v>
      </c>
      <c r="BC14" s="32">
        <f t="shared" si="13"/>
        <v>71</v>
      </c>
      <c r="BD14" s="37">
        <f t="shared" si="0"/>
        <v>3</v>
      </c>
      <c r="BE14" s="14">
        <f t="shared" si="14"/>
        <v>72</v>
      </c>
      <c r="BF14" s="37">
        <f t="shared" si="1"/>
        <v>3</v>
      </c>
      <c r="BG14" s="14">
        <f t="shared" si="15"/>
        <v>75</v>
      </c>
      <c r="BH14" s="37">
        <f t="shared" si="2"/>
        <v>2</v>
      </c>
      <c r="BI14" s="14">
        <f t="shared" si="16"/>
        <v>75</v>
      </c>
      <c r="BJ14" s="37">
        <f t="shared" si="3"/>
        <v>2</v>
      </c>
      <c r="BK14" s="14">
        <f t="shared" si="17"/>
        <v>293</v>
      </c>
      <c r="BL14" s="37">
        <f t="shared" si="4"/>
        <v>2</v>
      </c>
    </row>
    <row r="15" spans="1:64" ht="12.75">
      <c r="A15" s="26" t="s">
        <v>26</v>
      </c>
      <c r="B15" s="110">
        <f>'Resultat Snörakan'!B15</f>
        <v>8</v>
      </c>
      <c r="C15" s="14">
        <v>3</v>
      </c>
      <c r="D15" s="15">
        <v>5</v>
      </c>
      <c r="E15" s="15">
        <v>4</v>
      </c>
      <c r="F15" s="69">
        <v>6</v>
      </c>
      <c r="G15" s="342"/>
      <c r="H15" s="16">
        <f t="shared" si="18"/>
        <v>18</v>
      </c>
      <c r="I15" s="32">
        <v>3</v>
      </c>
      <c r="J15" s="15">
        <v>4</v>
      </c>
      <c r="K15" s="15">
        <v>4</v>
      </c>
      <c r="L15" s="69">
        <v>5</v>
      </c>
      <c r="M15" s="342"/>
      <c r="N15" s="16">
        <f t="shared" si="5"/>
        <v>16</v>
      </c>
      <c r="O15" s="14">
        <v>3</v>
      </c>
      <c r="P15" s="15">
        <v>3</v>
      </c>
      <c r="Q15" s="15">
        <v>5</v>
      </c>
      <c r="R15" s="69">
        <v>5</v>
      </c>
      <c r="S15" s="342"/>
      <c r="T15" s="16">
        <f t="shared" si="6"/>
        <v>16</v>
      </c>
      <c r="U15" s="125">
        <v>3</v>
      </c>
      <c r="V15" s="126">
        <v>4</v>
      </c>
      <c r="W15" s="126">
        <v>5</v>
      </c>
      <c r="X15" s="127">
        <v>6</v>
      </c>
      <c r="Y15" s="342"/>
      <c r="Z15" s="16">
        <f t="shared" si="7"/>
        <v>18</v>
      </c>
      <c r="AA15" s="12"/>
      <c r="AB15" s="14">
        <v>3</v>
      </c>
      <c r="AC15" s="15">
        <v>5</v>
      </c>
      <c r="AD15" s="15">
        <v>5</v>
      </c>
      <c r="AE15" s="69">
        <v>7</v>
      </c>
      <c r="AF15" s="342"/>
      <c r="AG15" s="16">
        <f t="shared" si="8"/>
        <v>20</v>
      </c>
      <c r="AH15" s="32">
        <v>3</v>
      </c>
      <c r="AI15" s="15">
        <v>3</v>
      </c>
      <c r="AJ15" s="15">
        <v>5</v>
      </c>
      <c r="AK15" s="69">
        <v>6</v>
      </c>
      <c r="AL15" s="342"/>
      <c r="AM15" s="16">
        <f t="shared" si="9"/>
        <v>17</v>
      </c>
      <c r="AN15" s="14">
        <v>3</v>
      </c>
      <c r="AO15" s="15">
        <v>4</v>
      </c>
      <c r="AP15" s="15">
        <v>5</v>
      </c>
      <c r="AQ15" s="69">
        <v>4</v>
      </c>
      <c r="AR15" s="342"/>
      <c r="AS15" s="16">
        <f t="shared" si="10"/>
        <v>16</v>
      </c>
      <c r="AT15" s="125">
        <v>3</v>
      </c>
      <c r="AU15" s="126">
        <v>4</v>
      </c>
      <c r="AV15" s="126">
        <v>6</v>
      </c>
      <c r="AW15" s="127">
        <v>5</v>
      </c>
      <c r="AX15" s="342"/>
      <c r="AY15" s="342"/>
      <c r="AZ15" s="16">
        <f t="shared" si="11"/>
        <v>18</v>
      </c>
      <c r="BB15" s="96">
        <f t="shared" si="12"/>
        <v>8</v>
      </c>
      <c r="BC15" s="32">
        <f t="shared" si="13"/>
        <v>38</v>
      </c>
      <c r="BD15" s="37">
        <f t="shared" si="0"/>
        <v>14</v>
      </c>
      <c r="BE15" s="14">
        <f t="shared" si="14"/>
        <v>33</v>
      </c>
      <c r="BF15" s="37">
        <f t="shared" si="1"/>
        <v>16</v>
      </c>
      <c r="BG15" s="14">
        <f t="shared" si="15"/>
        <v>32</v>
      </c>
      <c r="BH15" s="37">
        <f t="shared" si="2"/>
        <v>17</v>
      </c>
      <c r="BI15" s="14">
        <f t="shared" si="16"/>
        <v>36</v>
      </c>
      <c r="BJ15" s="37">
        <f t="shared" si="3"/>
        <v>15</v>
      </c>
      <c r="BK15" s="14">
        <f t="shared" si="17"/>
        <v>139</v>
      </c>
      <c r="BL15" s="37">
        <f t="shared" si="4"/>
        <v>16</v>
      </c>
    </row>
    <row r="16" spans="1:64" ht="12.75">
      <c r="A16" s="27"/>
      <c r="B16" s="110">
        <f>'Resultat Snörakan'!B16</f>
        <v>9</v>
      </c>
      <c r="C16" s="14">
        <v>5</v>
      </c>
      <c r="D16" s="15">
        <v>8</v>
      </c>
      <c r="E16" s="15">
        <v>5</v>
      </c>
      <c r="F16" s="69">
        <v>7</v>
      </c>
      <c r="G16" s="342"/>
      <c r="H16" s="16">
        <f t="shared" si="18"/>
        <v>25</v>
      </c>
      <c r="I16" s="32">
        <v>5</v>
      </c>
      <c r="J16" s="15">
        <v>6</v>
      </c>
      <c r="K16" s="15">
        <v>5</v>
      </c>
      <c r="L16" s="69">
        <v>5</v>
      </c>
      <c r="M16" s="342"/>
      <c r="N16" s="16">
        <f t="shared" si="5"/>
        <v>21</v>
      </c>
      <c r="O16" s="14">
        <v>6</v>
      </c>
      <c r="P16" s="15">
        <v>8</v>
      </c>
      <c r="Q16" s="15">
        <v>6</v>
      </c>
      <c r="R16" s="69">
        <v>7</v>
      </c>
      <c r="S16" s="342"/>
      <c r="T16" s="16">
        <f t="shared" si="6"/>
        <v>27</v>
      </c>
      <c r="U16" s="125">
        <v>6</v>
      </c>
      <c r="V16" s="126">
        <v>5</v>
      </c>
      <c r="W16" s="126">
        <v>6</v>
      </c>
      <c r="X16" s="127">
        <v>6</v>
      </c>
      <c r="Y16" s="342"/>
      <c r="Z16" s="16">
        <f t="shared" si="7"/>
        <v>23</v>
      </c>
      <c r="AA16" s="12"/>
      <c r="AB16" s="14">
        <v>5</v>
      </c>
      <c r="AC16" s="15">
        <v>7</v>
      </c>
      <c r="AD16" s="15">
        <v>4</v>
      </c>
      <c r="AE16" s="69">
        <v>7</v>
      </c>
      <c r="AF16" s="342"/>
      <c r="AG16" s="16">
        <f t="shared" si="8"/>
        <v>23</v>
      </c>
      <c r="AH16" s="32">
        <v>5</v>
      </c>
      <c r="AI16" s="15">
        <v>4</v>
      </c>
      <c r="AJ16" s="15">
        <v>5</v>
      </c>
      <c r="AK16" s="69">
        <v>7</v>
      </c>
      <c r="AL16" s="342"/>
      <c r="AM16" s="16">
        <f t="shared" si="9"/>
        <v>21</v>
      </c>
      <c r="AN16" s="14">
        <v>5</v>
      </c>
      <c r="AO16" s="15">
        <v>7</v>
      </c>
      <c r="AP16" s="15">
        <v>6</v>
      </c>
      <c r="AQ16" s="69">
        <v>7</v>
      </c>
      <c r="AR16" s="342"/>
      <c r="AS16" s="16">
        <f t="shared" si="10"/>
        <v>25</v>
      </c>
      <c r="AT16" s="125">
        <v>5</v>
      </c>
      <c r="AU16" s="126">
        <v>6</v>
      </c>
      <c r="AV16" s="126">
        <v>5</v>
      </c>
      <c r="AW16" s="127">
        <v>8</v>
      </c>
      <c r="AX16" s="342"/>
      <c r="AY16" s="342"/>
      <c r="AZ16" s="16">
        <f t="shared" si="11"/>
        <v>24</v>
      </c>
      <c r="BB16" s="96">
        <f t="shared" si="12"/>
        <v>9</v>
      </c>
      <c r="BC16" s="32">
        <f t="shared" si="13"/>
        <v>48</v>
      </c>
      <c r="BD16" s="37">
        <f t="shared" si="0"/>
        <v>12</v>
      </c>
      <c r="BE16" s="14">
        <f t="shared" si="14"/>
        <v>42</v>
      </c>
      <c r="BF16" s="37">
        <f t="shared" si="1"/>
        <v>15</v>
      </c>
      <c r="BG16" s="14">
        <f t="shared" si="15"/>
        <v>52</v>
      </c>
      <c r="BH16" s="37">
        <f t="shared" si="2"/>
        <v>14</v>
      </c>
      <c r="BI16" s="14">
        <f t="shared" si="16"/>
        <v>47</v>
      </c>
      <c r="BJ16" s="37">
        <f t="shared" si="3"/>
        <v>11</v>
      </c>
      <c r="BK16" s="14">
        <f t="shared" si="17"/>
        <v>189</v>
      </c>
      <c r="BL16" s="37">
        <f t="shared" si="4"/>
        <v>13</v>
      </c>
    </row>
    <row r="17" spans="1:64" ht="12.75">
      <c r="A17" s="27"/>
      <c r="B17" s="110">
        <f>'Resultat Snörakan'!B17</f>
        <v>10</v>
      </c>
      <c r="C17" s="14">
        <v>7</v>
      </c>
      <c r="D17" s="15">
        <v>8</v>
      </c>
      <c r="E17" s="15">
        <v>8</v>
      </c>
      <c r="F17" s="69">
        <v>9</v>
      </c>
      <c r="G17" s="342"/>
      <c r="H17" s="16">
        <f t="shared" si="18"/>
        <v>32</v>
      </c>
      <c r="I17" s="32">
        <v>6</v>
      </c>
      <c r="J17" s="15">
        <v>7</v>
      </c>
      <c r="K17" s="15">
        <v>8</v>
      </c>
      <c r="L17" s="69">
        <v>8</v>
      </c>
      <c r="M17" s="342"/>
      <c r="N17" s="16">
        <f t="shared" si="5"/>
        <v>29</v>
      </c>
      <c r="O17" s="14">
        <v>6</v>
      </c>
      <c r="P17" s="15">
        <v>8</v>
      </c>
      <c r="Q17" s="15">
        <v>8</v>
      </c>
      <c r="R17" s="69">
        <v>8</v>
      </c>
      <c r="S17" s="342"/>
      <c r="T17" s="16">
        <f t="shared" si="6"/>
        <v>30</v>
      </c>
      <c r="U17" s="125">
        <v>5</v>
      </c>
      <c r="V17" s="126">
        <v>5</v>
      </c>
      <c r="W17" s="126">
        <v>7</v>
      </c>
      <c r="X17" s="127">
        <v>6</v>
      </c>
      <c r="Y17" s="342"/>
      <c r="Z17" s="16">
        <f t="shared" si="7"/>
        <v>23</v>
      </c>
      <c r="AA17" s="12"/>
      <c r="AB17" s="14">
        <v>7</v>
      </c>
      <c r="AC17" s="15">
        <v>8</v>
      </c>
      <c r="AD17" s="15">
        <v>8</v>
      </c>
      <c r="AE17" s="69">
        <v>8</v>
      </c>
      <c r="AF17" s="342"/>
      <c r="AG17" s="16">
        <f t="shared" si="8"/>
        <v>31</v>
      </c>
      <c r="AH17" s="32">
        <v>8</v>
      </c>
      <c r="AI17" s="15">
        <v>8</v>
      </c>
      <c r="AJ17" s="15">
        <v>8</v>
      </c>
      <c r="AK17" s="69">
        <v>8</v>
      </c>
      <c r="AL17" s="342"/>
      <c r="AM17" s="16">
        <f t="shared" si="9"/>
        <v>32</v>
      </c>
      <c r="AN17" s="14">
        <v>7</v>
      </c>
      <c r="AO17" s="15">
        <v>9</v>
      </c>
      <c r="AP17" s="15">
        <v>8</v>
      </c>
      <c r="AQ17" s="69">
        <v>8</v>
      </c>
      <c r="AR17" s="342"/>
      <c r="AS17" s="16">
        <f t="shared" si="10"/>
        <v>32</v>
      </c>
      <c r="AT17" s="125">
        <v>6</v>
      </c>
      <c r="AU17" s="126">
        <v>6</v>
      </c>
      <c r="AV17" s="126">
        <v>8</v>
      </c>
      <c r="AW17" s="127">
        <v>7</v>
      </c>
      <c r="AX17" s="342"/>
      <c r="AY17" s="342"/>
      <c r="AZ17" s="16">
        <f t="shared" si="11"/>
        <v>27</v>
      </c>
      <c r="BB17" s="96">
        <f t="shared" si="12"/>
        <v>10</v>
      </c>
      <c r="BC17" s="32">
        <f t="shared" si="13"/>
        <v>63</v>
      </c>
      <c r="BD17" s="37">
        <f t="shared" si="0"/>
        <v>6</v>
      </c>
      <c r="BE17" s="14">
        <f t="shared" si="14"/>
        <v>61</v>
      </c>
      <c r="BF17" s="37">
        <f t="shared" si="1"/>
        <v>5</v>
      </c>
      <c r="BG17" s="14">
        <f t="shared" si="15"/>
        <v>62</v>
      </c>
      <c r="BH17" s="37">
        <f t="shared" si="2"/>
        <v>7</v>
      </c>
      <c r="BI17" s="14">
        <f t="shared" si="16"/>
        <v>50</v>
      </c>
      <c r="BJ17" s="37">
        <f t="shared" si="3"/>
        <v>9</v>
      </c>
      <c r="BK17" s="14">
        <f t="shared" si="17"/>
        <v>236</v>
      </c>
      <c r="BL17" s="37">
        <f t="shared" si="4"/>
        <v>6</v>
      </c>
    </row>
    <row r="18" spans="1:64" ht="12.75">
      <c r="A18" s="27"/>
      <c r="B18" s="110">
        <f>'Resultat Snörakan'!B18</f>
        <v>11</v>
      </c>
      <c r="C18" s="14">
        <v>8</v>
      </c>
      <c r="D18" s="15">
        <v>7</v>
      </c>
      <c r="E18" s="15">
        <v>6</v>
      </c>
      <c r="F18" s="69">
        <v>8</v>
      </c>
      <c r="G18" s="342"/>
      <c r="H18" s="16">
        <f t="shared" si="18"/>
        <v>29</v>
      </c>
      <c r="I18" s="32">
        <v>7</v>
      </c>
      <c r="J18" s="15">
        <v>5</v>
      </c>
      <c r="K18" s="15">
        <v>6</v>
      </c>
      <c r="L18" s="69">
        <v>8</v>
      </c>
      <c r="M18" s="342"/>
      <c r="N18" s="16">
        <f t="shared" si="5"/>
        <v>26</v>
      </c>
      <c r="O18" s="14">
        <v>7</v>
      </c>
      <c r="P18" s="15">
        <v>6</v>
      </c>
      <c r="Q18" s="15">
        <v>7</v>
      </c>
      <c r="R18" s="69">
        <v>7</v>
      </c>
      <c r="S18" s="342"/>
      <c r="T18" s="16">
        <f t="shared" si="6"/>
        <v>27</v>
      </c>
      <c r="U18" s="125">
        <v>8</v>
      </c>
      <c r="V18" s="126">
        <v>5</v>
      </c>
      <c r="W18" s="126">
        <v>7</v>
      </c>
      <c r="X18" s="127">
        <v>9</v>
      </c>
      <c r="Y18" s="342"/>
      <c r="Z18" s="16">
        <f t="shared" si="7"/>
        <v>29</v>
      </c>
      <c r="AA18" s="12"/>
      <c r="AB18" s="14">
        <v>8</v>
      </c>
      <c r="AC18" s="15">
        <v>8</v>
      </c>
      <c r="AD18" s="15">
        <v>7</v>
      </c>
      <c r="AE18" s="69">
        <v>9</v>
      </c>
      <c r="AF18" s="342"/>
      <c r="AG18" s="16">
        <f t="shared" si="8"/>
        <v>32</v>
      </c>
      <c r="AH18" s="32">
        <v>7</v>
      </c>
      <c r="AI18" s="15">
        <v>7</v>
      </c>
      <c r="AJ18" s="15">
        <v>6</v>
      </c>
      <c r="AK18" s="69">
        <v>9</v>
      </c>
      <c r="AL18" s="342"/>
      <c r="AM18" s="16">
        <f t="shared" si="9"/>
        <v>29</v>
      </c>
      <c r="AN18" s="14">
        <v>7</v>
      </c>
      <c r="AO18" s="15">
        <v>8</v>
      </c>
      <c r="AP18" s="15">
        <v>6</v>
      </c>
      <c r="AQ18" s="69">
        <v>9</v>
      </c>
      <c r="AR18" s="342"/>
      <c r="AS18" s="16">
        <f t="shared" si="10"/>
        <v>30</v>
      </c>
      <c r="AT18" s="125">
        <v>7</v>
      </c>
      <c r="AU18" s="126">
        <v>8</v>
      </c>
      <c r="AV18" s="126">
        <v>7</v>
      </c>
      <c r="AW18" s="127">
        <v>9</v>
      </c>
      <c r="AX18" s="342"/>
      <c r="AY18" s="342"/>
      <c r="AZ18" s="16">
        <f t="shared" si="11"/>
        <v>31</v>
      </c>
      <c r="BB18" s="96">
        <f t="shared" si="12"/>
        <v>11</v>
      </c>
      <c r="BC18" s="32">
        <f t="shared" si="13"/>
        <v>61</v>
      </c>
      <c r="BD18" s="37">
        <f t="shared" si="0"/>
        <v>7</v>
      </c>
      <c r="BE18" s="14">
        <f t="shared" si="14"/>
        <v>55</v>
      </c>
      <c r="BF18" s="37">
        <f t="shared" si="1"/>
        <v>10</v>
      </c>
      <c r="BG18" s="14">
        <f t="shared" si="15"/>
        <v>57</v>
      </c>
      <c r="BH18" s="37">
        <f t="shared" si="2"/>
        <v>9</v>
      </c>
      <c r="BI18" s="14">
        <f t="shared" si="16"/>
        <v>60</v>
      </c>
      <c r="BJ18" s="37">
        <f t="shared" si="3"/>
        <v>7</v>
      </c>
      <c r="BK18" s="14">
        <f t="shared" si="17"/>
        <v>233</v>
      </c>
      <c r="BL18" s="37">
        <f t="shared" si="4"/>
        <v>7</v>
      </c>
    </row>
    <row r="19" spans="1:64" ht="12.75">
      <c r="A19" s="27"/>
      <c r="B19" s="110">
        <f>'Resultat Snörakan'!B19</f>
        <v>12</v>
      </c>
      <c r="C19" s="14">
        <v>6</v>
      </c>
      <c r="D19" s="15">
        <v>7</v>
      </c>
      <c r="E19" s="15">
        <v>7</v>
      </c>
      <c r="F19" s="69">
        <v>7</v>
      </c>
      <c r="G19" s="342"/>
      <c r="H19" s="16">
        <f t="shared" si="18"/>
        <v>27</v>
      </c>
      <c r="I19" s="32">
        <v>6</v>
      </c>
      <c r="J19" s="15">
        <v>8</v>
      </c>
      <c r="K19" s="15">
        <v>6</v>
      </c>
      <c r="L19" s="69">
        <v>7</v>
      </c>
      <c r="M19" s="342"/>
      <c r="N19" s="16">
        <f t="shared" si="5"/>
        <v>27</v>
      </c>
      <c r="O19" s="14">
        <v>6</v>
      </c>
      <c r="P19" s="15">
        <v>7</v>
      </c>
      <c r="Q19" s="15">
        <v>6</v>
      </c>
      <c r="R19" s="69">
        <v>7</v>
      </c>
      <c r="S19" s="342"/>
      <c r="T19" s="16">
        <f t="shared" si="6"/>
        <v>26</v>
      </c>
      <c r="U19" s="125">
        <v>6</v>
      </c>
      <c r="V19" s="126">
        <v>5</v>
      </c>
      <c r="W19" s="126">
        <v>5</v>
      </c>
      <c r="X19" s="127">
        <v>7</v>
      </c>
      <c r="Y19" s="342"/>
      <c r="Z19" s="16">
        <f t="shared" si="7"/>
        <v>23</v>
      </c>
      <c r="AA19" s="12"/>
      <c r="AB19" s="14">
        <v>6</v>
      </c>
      <c r="AC19" s="15">
        <v>6</v>
      </c>
      <c r="AD19" s="15">
        <v>6</v>
      </c>
      <c r="AE19" s="69">
        <v>8</v>
      </c>
      <c r="AF19" s="342"/>
      <c r="AG19" s="16">
        <f t="shared" si="8"/>
        <v>26</v>
      </c>
      <c r="AH19" s="32">
        <v>6</v>
      </c>
      <c r="AI19" s="15">
        <v>7</v>
      </c>
      <c r="AJ19" s="15">
        <v>7</v>
      </c>
      <c r="AK19" s="69">
        <v>7</v>
      </c>
      <c r="AL19" s="342"/>
      <c r="AM19" s="16">
        <f t="shared" si="9"/>
        <v>27</v>
      </c>
      <c r="AN19" s="14">
        <v>6</v>
      </c>
      <c r="AO19" s="15">
        <v>7</v>
      </c>
      <c r="AP19" s="15">
        <v>7</v>
      </c>
      <c r="AQ19" s="69">
        <v>8</v>
      </c>
      <c r="AR19" s="342"/>
      <c r="AS19" s="16">
        <f t="shared" si="10"/>
        <v>28</v>
      </c>
      <c r="AT19" s="125">
        <v>6</v>
      </c>
      <c r="AU19" s="126">
        <v>6</v>
      </c>
      <c r="AV19" s="126">
        <v>6</v>
      </c>
      <c r="AW19" s="127">
        <v>7</v>
      </c>
      <c r="AX19" s="342"/>
      <c r="AY19" s="342"/>
      <c r="AZ19" s="16">
        <f t="shared" si="11"/>
        <v>25</v>
      </c>
      <c r="BB19" s="96">
        <f t="shared" si="12"/>
        <v>12</v>
      </c>
      <c r="BC19" s="32">
        <f t="shared" si="13"/>
        <v>53</v>
      </c>
      <c r="BD19" s="37">
        <f t="shared" si="0"/>
        <v>9</v>
      </c>
      <c r="BE19" s="14">
        <f t="shared" si="14"/>
        <v>54</v>
      </c>
      <c r="BF19" s="37">
        <f t="shared" si="1"/>
        <v>11</v>
      </c>
      <c r="BG19" s="14">
        <f t="shared" si="15"/>
        <v>54</v>
      </c>
      <c r="BH19" s="37">
        <f t="shared" si="2"/>
        <v>12</v>
      </c>
      <c r="BI19" s="14">
        <f t="shared" si="16"/>
        <v>48</v>
      </c>
      <c r="BJ19" s="37">
        <f t="shared" si="3"/>
        <v>10</v>
      </c>
      <c r="BK19" s="14">
        <f t="shared" si="17"/>
        <v>209</v>
      </c>
      <c r="BL19" s="37">
        <f t="shared" si="4"/>
        <v>11</v>
      </c>
    </row>
    <row r="20" spans="1:64" ht="12.75">
      <c r="A20" s="27"/>
      <c r="B20" s="110">
        <f>'Resultat Snörakan'!B20</f>
        <v>13</v>
      </c>
      <c r="C20" s="14">
        <v>8</v>
      </c>
      <c r="D20" s="15">
        <v>9</v>
      </c>
      <c r="E20" s="15">
        <v>7</v>
      </c>
      <c r="F20" s="69">
        <v>8</v>
      </c>
      <c r="G20" s="342"/>
      <c r="H20" s="16">
        <f t="shared" si="18"/>
        <v>32</v>
      </c>
      <c r="I20" s="32">
        <v>10</v>
      </c>
      <c r="J20" s="15">
        <v>9</v>
      </c>
      <c r="K20" s="15">
        <v>8</v>
      </c>
      <c r="L20" s="69">
        <v>9</v>
      </c>
      <c r="M20" s="342"/>
      <c r="N20" s="16">
        <f t="shared" si="5"/>
        <v>36</v>
      </c>
      <c r="O20" s="14">
        <v>8</v>
      </c>
      <c r="P20" s="15">
        <v>8</v>
      </c>
      <c r="Q20" s="15">
        <v>7</v>
      </c>
      <c r="R20" s="69">
        <v>8</v>
      </c>
      <c r="S20" s="342"/>
      <c r="T20" s="16">
        <f t="shared" si="6"/>
        <v>31</v>
      </c>
      <c r="U20" s="125">
        <v>10</v>
      </c>
      <c r="V20" s="126">
        <v>8</v>
      </c>
      <c r="W20" s="126">
        <v>9</v>
      </c>
      <c r="X20" s="127">
        <v>9</v>
      </c>
      <c r="Y20" s="342"/>
      <c r="Z20" s="16">
        <f t="shared" si="7"/>
        <v>36</v>
      </c>
      <c r="AA20" s="12"/>
      <c r="AB20" s="14">
        <v>9</v>
      </c>
      <c r="AC20" s="15">
        <v>9</v>
      </c>
      <c r="AD20" s="15">
        <v>7</v>
      </c>
      <c r="AE20" s="69">
        <v>9</v>
      </c>
      <c r="AF20" s="342"/>
      <c r="AG20" s="16">
        <f t="shared" si="8"/>
        <v>34</v>
      </c>
      <c r="AH20" s="32">
        <v>9</v>
      </c>
      <c r="AI20" s="15">
        <v>9</v>
      </c>
      <c r="AJ20" s="15">
        <v>7</v>
      </c>
      <c r="AK20" s="69">
        <v>10</v>
      </c>
      <c r="AL20" s="342"/>
      <c r="AM20" s="16">
        <f t="shared" si="9"/>
        <v>35</v>
      </c>
      <c r="AN20" s="14">
        <v>8</v>
      </c>
      <c r="AO20" s="15">
        <v>9</v>
      </c>
      <c r="AP20" s="15">
        <v>7</v>
      </c>
      <c r="AQ20" s="69">
        <v>8</v>
      </c>
      <c r="AR20" s="342"/>
      <c r="AS20" s="16">
        <f t="shared" si="10"/>
        <v>32</v>
      </c>
      <c r="AT20" s="125">
        <v>10</v>
      </c>
      <c r="AU20" s="126">
        <v>9</v>
      </c>
      <c r="AV20" s="126">
        <v>8</v>
      </c>
      <c r="AW20" s="127">
        <v>9</v>
      </c>
      <c r="AX20" s="342"/>
      <c r="AY20" s="342"/>
      <c r="AZ20" s="16">
        <f t="shared" si="11"/>
        <v>36</v>
      </c>
      <c r="BB20" s="96">
        <f t="shared" si="12"/>
        <v>13</v>
      </c>
      <c r="BC20" s="32">
        <f t="shared" si="13"/>
        <v>66</v>
      </c>
      <c r="BD20" s="37">
        <f t="shared" si="0"/>
        <v>4</v>
      </c>
      <c r="BE20" s="14">
        <f t="shared" si="14"/>
        <v>71</v>
      </c>
      <c r="BF20" s="37">
        <f t="shared" si="1"/>
        <v>4</v>
      </c>
      <c r="BG20" s="14">
        <f t="shared" si="15"/>
        <v>63</v>
      </c>
      <c r="BH20" s="37">
        <f t="shared" si="2"/>
        <v>5</v>
      </c>
      <c r="BI20" s="14">
        <f t="shared" si="16"/>
        <v>72</v>
      </c>
      <c r="BJ20" s="37">
        <f t="shared" si="3"/>
        <v>3</v>
      </c>
      <c r="BK20" s="14">
        <f t="shared" si="17"/>
        <v>272</v>
      </c>
      <c r="BL20" s="37">
        <f t="shared" si="4"/>
        <v>4</v>
      </c>
    </row>
    <row r="21" spans="1:64" ht="12.75">
      <c r="A21" s="27"/>
      <c r="B21" s="110">
        <f>'Resultat Snörakan'!B21</f>
        <v>14</v>
      </c>
      <c r="C21" s="14"/>
      <c r="D21" s="15"/>
      <c r="E21" s="15"/>
      <c r="F21" s="69"/>
      <c r="G21" s="342"/>
      <c r="H21" s="16">
        <f t="shared" si="18"/>
        <v>0</v>
      </c>
      <c r="I21" s="32">
        <v>10</v>
      </c>
      <c r="J21" s="15">
        <v>10</v>
      </c>
      <c r="K21" s="15">
        <v>9</v>
      </c>
      <c r="L21" s="69">
        <v>10</v>
      </c>
      <c r="M21" s="342"/>
      <c r="N21" s="16">
        <f t="shared" si="5"/>
        <v>39</v>
      </c>
      <c r="O21" s="14">
        <v>10</v>
      </c>
      <c r="P21" s="15">
        <v>10</v>
      </c>
      <c r="Q21" s="15">
        <v>9</v>
      </c>
      <c r="R21" s="69">
        <v>10</v>
      </c>
      <c r="S21" s="342"/>
      <c r="T21" s="16">
        <f t="shared" si="6"/>
        <v>39</v>
      </c>
      <c r="U21" s="14">
        <v>8</v>
      </c>
      <c r="V21" s="15">
        <v>9</v>
      </c>
      <c r="W21" s="15">
        <v>9</v>
      </c>
      <c r="X21" s="69">
        <v>9</v>
      </c>
      <c r="Y21" s="342"/>
      <c r="Z21" s="16">
        <f t="shared" si="7"/>
        <v>35</v>
      </c>
      <c r="AA21" s="12"/>
      <c r="AB21" s="14"/>
      <c r="AC21" s="15"/>
      <c r="AD21" s="15"/>
      <c r="AE21" s="69"/>
      <c r="AF21" s="342"/>
      <c r="AG21" s="16">
        <f t="shared" si="8"/>
        <v>0</v>
      </c>
      <c r="AH21" s="32">
        <v>10</v>
      </c>
      <c r="AI21" s="15">
        <v>10</v>
      </c>
      <c r="AJ21" s="15">
        <v>9</v>
      </c>
      <c r="AK21" s="69">
        <v>10</v>
      </c>
      <c r="AL21" s="342"/>
      <c r="AM21" s="16">
        <f t="shared" si="9"/>
        <v>39</v>
      </c>
      <c r="AN21" s="14">
        <v>10</v>
      </c>
      <c r="AO21" s="15">
        <v>10</v>
      </c>
      <c r="AP21" s="15">
        <v>9</v>
      </c>
      <c r="AQ21" s="69">
        <v>10</v>
      </c>
      <c r="AR21" s="342"/>
      <c r="AS21" s="16">
        <f t="shared" si="10"/>
        <v>39</v>
      </c>
      <c r="AT21" s="14">
        <v>8</v>
      </c>
      <c r="AU21" s="15">
        <v>9</v>
      </c>
      <c r="AV21" s="15">
        <v>9</v>
      </c>
      <c r="AW21" s="69">
        <v>8</v>
      </c>
      <c r="AX21" s="342"/>
      <c r="AY21" s="342"/>
      <c r="AZ21" s="16">
        <f t="shared" si="11"/>
        <v>34</v>
      </c>
      <c r="BB21" s="96">
        <f t="shared" si="12"/>
        <v>14</v>
      </c>
      <c r="BC21" s="32">
        <f t="shared" si="13"/>
        <v>0</v>
      </c>
      <c r="BD21" s="37">
        <f t="shared" si="0"/>
        <v>17</v>
      </c>
      <c r="BE21" s="14">
        <f t="shared" si="14"/>
        <v>78</v>
      </c>
      <c r="BF21" s="37">
        <f t="shared" si="1"/>
        <v>1</v>
      </c>
      <c r="BG21" s="14">
        <f t="shared" si="15"/>
        <v>78</v>
      </c>
      <c r="BH21" s="37">
        <f t="shared" si="2"/>
        <v>1</v>
      </c>
      <c r="BI21" s="14">
        <f t="shared" si="16"/>
        <v>69</v>
      </c>
      <c r="BJ21" s="37">
        <f t="shared" si="3"/>
        <v>5</v>
      </c>
      <c r="BK21" s="14">
        <f t="shared" si="17"/>
        <v>225</v>
      </c>
      <c r="BL21" s="37">
        <f t="shared" si="4"/>
        <v>8</v>
      </c>
    </row>
    <row r="22" spans="1:64" ht="12.75">
      <c r="A22" s="27"/>
      <c r="B22" s="110">
        <f>'Resultat Snörakan'!B22</f>
        <v>15</v>
      </c>
      <c r="C22" s="14"/>
      <c r="D22" s="15"/>
      <c r="E22" s="15"/>
      <c r="F22" s="69"/>
      <c r="G22" s="342"/>
      <c r="H22" s="16">
        <f t="shared" si="18"/>
        <v>0</v>
      </c>
      <c r="I22" s="32"/>
      <c r="J22" s="15"/>
      <c r="K22" s="15"/>
      <c r="L22" s="69"/>
      <c r="M22" s="342"/>
      <c r="N22" s="16">
        <f t="shared" si="5"/>
        <v>0</v>
      </c>
      <c r="O22" s="14">
        <v>7</v>
      </c>
      <c r="P22" s="15">
        <v>7</v>
      </c>
      <c r="Q22" s="15">
        <v>6</v>
      </c>
      <c r="R22" s="69">
        <v>8</v>
      </c>
      <c r="S22" s="342"/>
      <c r="T22" s="16">
        <f t="shared" si="6"/>
        <v>28</v>
      </c>
      <c r="U22" s="14"/>
      <c r="V22" s="15"/>
      <c r="W22" s="15"/>
      <c r="X22" s="69"/>
      <c r="Y22" s="342"/>
      <c r="Z22" s="16">
        <f t="shared" si="7"/>
        <v>0</v>
      </c>
      <c r="AA22" s="12"/>
      <c r="AB22" s="14"/>
      <c r="AC22" s="15"/>
      <c r="AD22" s="15"/>
      <c r="AE22" s="69"/>
      <c r="AF22" s="342"/>
      <c r="AG22" s="16">
        <f t="shared" si="8"/>
        <v>0</v>
      </c>
      <c r="AH22" s="32"/>
      <c r="AI22" s="15"/>
      <c r="AJ22" s="15"/>
      <c r="AK22" s="69"/>
      <c r="AL22" s="342"/>
      <c r="AM22" s="16">
        <f t="shared" si="9"/>
        <v>0</v>
      </c>
      <c r="AN22" s="14">
        <v>7</v>
      </c>
      <c r="AO22" s="15">
        <v>8</v>
      </c>
      <c r="AP22" s="15">
        <v>6</v>
      </c>
      <c r="AQ22" s="69">
        <v>8</v>
      </c>
      <c r="AR22" s="342"/>
      <c r="AS22" s="16">
        <f t="shared" si="10"/>
        <v>29</v>
      </c>
      <c r="AT22" s="14"/>
      <c r="AU22" s="15"/>
      <c r="AV22" s="15"/>
      <c r="AW22" s="69"/>
      <c r="AX22" s="342"/>
      <c r="AY22" s="342"/>
      <c r="AZ22" s="16">
        <f t="shared" si="11"/>
        <v>0</v>
      </c>
      <c r="BB22" s="96">
        <f t="shared" si="12"/>
        <v>15</v>
      </c>
      <c r="BC22" s="32">
        <f t="shared" si="13"/>
        <v>0</v>
      </c>
      <c r="BD22" s="37">
        <f t="shared" si="0"/>
        <v>17</v>
      </c>
      <c r="BE22" s="14">
        <f t="shared" si="14"/>
        <v>0</v>
      </c>
      <c r="BF22" s="37">
        <f t="shared" si="1"/>
        <v>18</v>
      </c>
      <c r="BG22" s="14">
        <f t="shared" si="15"/>
        <v>57</v>
      </c>
      <c r="BH22" s="37">
        <f t="shared" si="2"/>
        <v>9</v>
      </c>
      <c r="BI22" s="14">
        <f t="shared" si="16"/>
        <v>0</v>
      </c>
      <c r="BJ22" s="37">
        <f t="shared" si="3"/>
        <v>18</v>
      </c>
      <c r="BK22" s="14">
        <f t="shared" si="17"/>
        <v>57</v>
      </c>
      <c r="BL22" s="37">
        <f t="shared" si="4"/>
        <v>18</v>
      </c>
    </row>
    <row r="23" spans="1:64" ht="12.75">
      <c r="A23" s="27"/>
      <c r="B23" s="110">
        <f>'Resultat Snörakan'!B23</f>
        <v>16</v>
      </c>
      <c r="C23" s="14">
        <v>6</v>
      </c>
      <c r="D23" s="15">
        <v>8</v>
      </c>
      <c r="E23" s="15">
        <v>7</v>
      </c>
      <c r="F23" s="69">
        <v>7</v>
      </c>
      <c r="G23" s="342"/>
      <c r="H23" s="16">
        <f t="shared" si="18"/>
        <v>28</v>
      </c>
      <c r="I23" s="32">
        <v>7</v>
      </c>
      <c r="J23" s="15">
        <v>7</v>
      </c>
      <c r="K23" s="15">
        <v>7</v>
      </c>
      <c r="L23" s="69">
        <v>9</v>
      </c>
      <c r="M23" s="342"/>
      <c r="N23" s="16">
        <f t="shared" si="5"/>
        <v>30</v>
      </c>
      <c r="O23" s="14">
        <v>7</v>
      </c>
      <c r="P23" s="15">
        <v>7</v>
      </c>
      <c r="Q23" s="15">
        <v>5</v>
      </c>
      <c r="R23" s="69">
        <v>7</v>
      </c>
      <c r="S23" s="342"/>
      <c r="T23" s="16">
        <f t="shared" si="6"/>
        <v>26</v>
      </c>
      <c r="U23" s="14">
        <v>6</v>
      </c>
      <c r="V23" s="15">
        <v>5</v>
      </c>
      <c r="W23" s="15">
        <v>6</v>
      </c>
      <c r="X23" s="69">
        <v>6</v>
      </c>
      <c r="Y23" s="342"/>
      <c r="Z23" s="16">
        <f t="shared" si="7"/>
        <v>23</v>
      </c>
      <c r="AA23" s="12"/>
      <c r="AB23" s="14">
        <v>7</v>
      </c>
      <c r="AC23" s="15">
        <v>8</v>
      </c>
      <c r="AD23" s="15">
        <v>6</v>
      </c>
      <c r="AE23" s="69">
        <v>8</v>
      </c>
      <c r="AF23" s="342"/>
      <c r="AG23" s="16">
        <f t="shared" si="8"/>
        <v>29</v>
      </c>
      <c r="AH23" s="32">
        <v>7</v>
      </c>
      <c r="AI23" s="15">
        <v>5</v>
      </c>
      <c r="AJ23" s="15">
        <v>7</v>
      </c>
      <c r="AK23" s="69">
        <v>9</v>
      </c>
      <c r="AL23" s="342"/>
      <c r="AM23" s="16">
        <f t="shared" si="9"/>
        <v>28</v>
      </c>
      <c r="AN23" s="14">
        <v>6</v>
      </c>
      <c r="AO23" s="15">
        <v>8</v>
      </c>
      <c r="AP23" s="15">
        <v>6</v>
      </c>
      <c r="AQ23" s="69">
        <v>7</v>
      </c>
      <c r="AR23" s="342"/>
      <c r="AS23" s="16">
        <f t="shared" si="10"/>
        <v>27</v>
      </c>
      <c r="AT23" s="14">
        <v>6</v>
      </c>
      <c r="AU23" s="15">
        <v>5</v>
      </c>
      <c r="AV23" s="15">
        <v>6</v>
      </c>
      <c r="AW23" s="69">
        <v>7</v>
      </c>
      <c r="AX23" s="342"/>
      <c r="AY23" s="342"/>
      <c r="AZ23" s="16">
        <f t="shared" si="11"/>
        <v>24</v>
      </c>
      <c r="BB23" s="96">
        <f t="shared" si="12"/>
        <v>16</v>
      </c>
      <c r="BC23" s="32">
        <f t="shared" si="13"/>
        <v>57</v>
      </c>
      <c r="BD23" s="37">
        <f t="shared" si="0"/>
        <v>8</v>
      </c>
      <c r="BE23" s="14">
        <f t="shared" si="14"/>
        <v>58</v>
      </c>
      <c r="BF23" s="37">
        <f t="shared" si="1"/>
        <v>8</v>
      </c>
      <c r="BG23" s="14">
        <f t="shared" si="15"/>
        <v>53</v>
      </c>
      <c r="BH23" s="37">
        <f t="shared" si="2"/>
        <v>13</v>
      </c>
      <c r="BI23" s="14">
        <f t="shared" si="16"/>
        <v>47</v>
      </c>
      <c r="BJ23" s="37">
        <f t="shared" si="3"/>
        <v>11</v>
      </c>
      <c r="BK23" s="14">
        <f t="shared" si="17"/>
        <v>215</v>
      </c>
      <c r="BL23" s="37">
        <f t="shared" si="4"/>
        <v>10</v>
      </c>
    </row>
    <row r="24" spans="1:64" ht="12.75">
      <c r="A24" s="27"/>
      <c r="B24" s="110">
        <f>'Resultat Snörakan'!B24</f>
        <v>17</v>
      </c>
      <c r="C24" s="14">
        <v>5</v>
      </c>
      <c r="D24" s="15">
        <v>5</v>
      </c>
      <c r="E24" s="15">
        <v>6</v>
      </c>
      <c r="F24" s="69">
        <v>7</v>
      </c>
      <c r="G24" s="342"/>
      <c r="H24" s="16">
        <f t="shared" si="18"/>
        <v>23</v>
      </c>
      <c r="I24" s="32">
        <v>5</v>
      </c>
      <c r="J24" s="15">
        <v>6</v>
      </c>
      <c r="K24" s="15">
        <v>6</v>
      </c>
      <c r="L24" s="69">
        <v>7</v>
      </c>
      <c r="M24" s="342"/>
      <c r="N24" s="16">
        <f t="shared" si="5"/>
        <v>24</v>
      </c>
      <c r="O24" s="14">
        <v>6</v>
      </c>
      <c r="P24" s="15">
        <v>6</v>
      </c>
      <c r="Q24" s="15">
        <v>6</v>
      </c>
      <c r="R24" s="69">
        <v>7</v>
      </c>
      <c r="S24" s="342"/>
      <c r="T24" s="16">
        <f t="shared" si="6"/>
        <v>25</v>
      </c>
      <c r="U24" s="14">
        <v>5</v>
      </c>
      <c r="V24" s="15">
        <v>4</v>
      </c>
      <c r="W24" s="15">
        <v>6</v>
      </c>
      <c r="X24" s="69">
        <v>3</v>
      </c>
      <c r="Y24" s="342"/>
      <c r="Z24" s="16">
        <f t="shared" si="7"/>
        <v>18</v>
      </c>
      <c r="AA24" s="12"/>
      <c r="AB24" s="14">
        <v>6</v>
      </c>
      <c r="AC24" s="15">
        <v>5</v>
      </c>
      <c r="AD24" s="15">
        <v>5</v>
      </c>
      <c r="AE24" s="69">
        <v>7</v>
      </c>
      <c r="AF24" s="342"/>
      <c r="AG24" s="16">
        <f t="shared" si="8"/>
        <v>23</v>
      </c>
      <c r="AH24" s="32">
        <v>6</v>
      </c>
      <c r="AI24" s="15">
        <v>5</v>
      </c>
      <c r="AJ24" s="15">
        <v>6</v>
      </c>
      <c r="AK24" s="69">
        <v>7</v>
      </c>
      <c r="AL24" s="342"/>
      <c r="AM24" s="16">
        <f t="shared" si="9"/>
        <v>24</v>
      </c>
      <c r="AN24" s="14">
        <v>5</v>
      </c>
      <c r="AO24" s="15">
        <v>6</v>
      </c>
      <c r="AP24" s="15">
        <v>5</v>
      </c>
      <c r="AQ24" s="69">
        <v>6</v>
      </c>
      <c r="AR24" s="342"/>
      <c r="AS24" s="16">
        <f t="shared" si="10"/>
        <v>22</v>
      </c>
      <c r="AT24" s="14">
        <v>5</v>
      </c>
      <c r="AU24" s="15">
        <v>4</v>
      </c>
      <c r="AV24" s="15">
        <v>5</v>
      </c>
      <c r="AW24" s="69">
        <v>6</v>
      </c>
      <c r="AX24" s="342"/>
      <c r="AY24" s="342"/>
      <c r="AZ24" s="16">
        <f t="shared" si="11"/>
        <v>20</v>
      </c>
      <c r="BB24" s="96">
        <f t="shared" si="12"/>
        <v>17</v>
      </c>
      <c r="BC24" s="32">
        <f t="shared" si="13"/>
        <v>46</v>
      </c>
      <c r="BD24" s="37">
        <f t="shared" si="0"/>
        <v>13</v>
      </c>
      <c r="BE24" s="14">
        <f t="shared" si="14"/>
        <v>48</v>
      </c>
      <c r="BF24" s="37">
        <f t="shared" si="1"/>
        <v>13</v>
      </c>
      <c r="BG24" s="14">
        <f t="shared" si="15"/>
        <v>47</v>
      </c>
      <c r="BH24" s="37">
        <f t="shared" si="2"/>
        <v>15</v>
      </c>
      <c r="BI24" s="14">
        <f t="shared" si="16"/>
        <v>38</v>
      </c>
      <c r="BJ24" s="37">
        <f t="shared" si="3"/>
        <v>14</v>
      </c>
      <c r="BK24" s="14">
        <f t="shared" si="17"/>
        <v>179</v>
      </c>
      <c r="BL24" s="37">
        <f t="shared" si="4"/>
        <v>14</v>
      </c>
    </row>
    <row r="25" spans="1:64" ht="12.75">
      <c r="A25" s="27"/>
      <c r="B25" s="110">
        <f>'Resultat Snörakan'!B25</f>
        <v>18</v>
      </c>
      <c r="C25" s="14">
        <v>9</v>
      </c>
      <c r="D25" s="15">
        <v>10</v>
      </c>
      <c r="E25" s="15">
        <v>8</v>
      </c>
      <c r="F25" s="69">
        <v>10</v>
      </c>
      <c r="G25" s="342"/>
      <c r="H25" s="16">
        <f t="shared" si="18"/>
        <v>37</v>
      </c>
      <c r="I25" s="32">
        <v>9</v>
      </c>
      <c r="J25" s="15">
        <v>10</v>
      </c>
      <c r="K25" s="15">
        <v>8</v>
      </c>
      <c r="L25" s="69">
        <v>10</v>
      </c>
      <c r="M25" s="342"/>
      <c r="N25" s="16">
        <f t="shared" si="5"/>
        <v>37</v>
      </c>
      <c r="O25" s="14">
        <v>8</v>
      </c>
      <c r="P25" s="15">
        <v>10</v>
      </c>
      <c r="Q25" s="15">
        <v>9</v>
      </c>
      <c r="R25" s="69">
        <v>9</v>
      </c>
      <c r="S25" s="342"/>
      <c r="T25" s="16">
        <f t="shared" si="6"/>
        <v>36</v>
      </c>
      <c r="U25" s="14">
        <v>10</v>
      </c>
      <c r="V25" s="15">
        <v>9</v>
      </c>
      <c r="W25" s="15">
        <v>9</v>
      </c>
      <c r="X25" s="69">
        <v>10</v>
      </c>
      <c r="Y25" s="342"/>
      <c r="Z25" s="16">
        <f t="shared" si="7"/>
        <v>38</v>
      </c>
      <c r="AA25" s="12"/>
      <c r="AB25" s="14">
        <v>9</v>
      </c>
      <c r="AC25" s="15">
        <v>10</v>
      </c>
      <c r="AD25" s="15">
        <v>9</v>
      </c>
      <c r="AE25" s="69">
        <v>10</v>
      </c>
      <c r="AF25" s="342"/>
      <c r="AG25" s="16">
        <f t="shared" si="8"/>
        <v>38</v>
      </c>
      <c r="AH25" s="32">
        <v>9</v>
      </c>
      <c r="AI25" s="15">
        <v>10</v>
      </c>
      <c r="AJ25" s="15">
        <v>8</v>
      </c>
      <c r="AK25" s="69">
        <v>10</v>
      </c>
      <c r="AL25" s="342"/>
      <c r="AM25" s="16">
        <f t="shared" si="9"/>
        <v>37</v>
      </c>
      <c r="AN25" s="14">
        <v>8</v>
      </c>
      <c r="AO25" s="15">
        <v>10</v>
      </c>
      <c r="AP25" s="15">
        <v>9</v>
      </c>
      <c r="AQ25" s="69">
        <v>10</v>
      </c>
      <c r="AR25" s="342"/>
      <c r="AS25" s="16">
        <f t="shared" si="10"/>
        <v>37</v>
      </c>
      <c r="AT25" s="14">
        <v>9</v>
      </c>
      <c r="AU25" s="15">
        <v>10</v>
      </c>
      <c r="AV25" s="15">
        <v>9</v>
      </c>
      <c r="AW25" s="69">
        <v>10</v>
      </c>
      <c r="AX25" s="342"/>
      <c r="AY25" s="342"/>
      <c r="AZ25" s="16">
        <f t="shared" si="11"/>
        <v>38</v>
      </c>
      <c r="BB25" s="96">
        <f t="shared" si="12"/>
        <v>18</v>
      </c>
      <c r="BC25" s="32">
        <f t="shared" si="13"/>
        <v>75</v>
      </c>
      <c r="BD25" s="37">
        <f t="shared" si="0"/>
        <v>1</v>
      </c>
      <c r="BE25" s="14">
        <f t="shared" si="14"/>
        <v>74</v>
      </c>
      <c r="BF25" s="37">
        <f t="shared" si="1"/>
        <v>2</v>
      </c>
      <c r="BG25" s="14">
        <f t="shared" si="15"/>
        <v>73</v>
      </c>
      <c r="BH25" s="37">
        <f t="shared" si="2"/>
        <v>3</v>
      </c>
      <c r="BI25" s="14">
        <f t="shared" si="16"/>
        <v>76</v>
      </c>
      <c r="BJ25" s="37">
        <f t="shared" si="3"/>
        <v>1</v>
      </c>
      <c r="BK25" s="14">
        <f t="shared" si="17"/>
        <v>298</v>
      </c>
      <c r="BL25" s="37">
        <f t="shared" si="4"/>
        <v>1</v>
      </c>
    </row>
    <row r="26" spans="1:64" ht="12.75">
      <c r="A26" s="27"/>
      <c r="B26" s="110">
        <f>'Resultat Snörakan'!B26</f>
        <v>0</v>
      </c>
      <c r="C26" s="14"/>
      <c r="D26" s="15"/>
      <c r="E26" s="15"/>
      <c r="F26" s="69"/>
      <c r="G26" s="342"/>
      <c r="H26" s="16">
        <f t="shared" si="18"/>
        <v>0</v>
      </c>
      <c r="I26" s="32"/>
      <c r="J26" s="15"/>
      <c r="K26" s="15"/>
      <c r="L26" s="69"/>
      <c r="M26" s="342"/>
      <c r="N26" s="16">
        <f t="shared" si="5"/>
        <v>0</v>
      </c>
      <c r="O26" s="14"/>
      <c r="P26" s="15"/>
      <c r="Q26" s="15"/>
      <c r="R26" s="69"/>
      <c r="S26" s="342"/>
      <c r="T26" s="16">
        <f t="shared" si="6"/>
        <v>0</v>
      </c>
      <c r="U26" s="14"/>
      <c r="V26" s="15"/>
      <c r="W26" s="15"/>
      <c r="X26" s="69"/>
      <c r="Y26" s="342"/>
      <c r="Z26" s="16">
        <f t="shared" si="7"/>
        <v>0</v>
      </c>
      <c r="AA26" s="12"/>
      <c r="AB26" s="14"/>
      <c r="AC26" s="15"/>
      <c r="AD26" s="15"/>
      <c r="AE26" s="69"/>
      <c r="AF26" s="342"/>
      <c r="AG26" s="16">
        <f t="shared" si="8"/>
        <v>0</v>
      </c>
      <c r="AH26" s="32"/>
      <c r="AI26" s="15"/>
      <c r="AJ26" s="15"/>
      <c r="AK26" s="69"/>
      <c r="AL26" s="342"/>
      <c r="AM26" s="16">
        <f t="shared" si="9"/>
        <v>0</v>
      </c>
      <c r="AN26" s="14"/>
      <c r="AO26" s="15"/>
      <c r="AP26" s="15"/>
      <c r="AQ26" s="69"/>
      <c r="AR26" s="342"/>
      <c r="AS26" s="16">
        <f t="shared" si="10"/>
        <v>0</v>
      </c>
      <c r="AT26" s="14"/>
      <c r="AU26" s="15"/>
      <c r="AV26" s="15"/>
      <c r="AW26" s="69"/>
      <c r="AX26" s="342"/>
      <c r="AY26" s="342"/>
      <c r="AZ26" s="16">
        <f t="shared" si="11"/>
        <v>0</v>
      </c>
      <c r="BB26" s="96">
        <f t="shared" si="12"/>
        <v>0</v>
      </c>
      <c r="BC26" s="32">
        <f t="shared" si="13"/>
        <v>0</v>
      </c>
      <c r="BD26" s="37">
        <f t="shared" si="0"/>
        <v>17</v>
      </c>
      <c r="BE26" s="14">
        <f t="shared" si="14"/>
        <v>0</v>
      </c>
      <c r="BF26" s="37">
        <f t="shared" si="1"/>
        <v>18</v>
      </c>
      <c r="BG26" s="14">
        <f t="shared" si="15"/>
        <v>0</v>
      </c>
      <c r="BH26" s="37">
        <f t="shared" si="2"/>
        <v>19</v>
      </c>
      <c r="BI26" s="14">
        <f t="shared" si="16"/>
        <v>0</v>
      </c>
      <c r="BJ26" s="37">
        <f t="shared" si="3"/>
        <v>18</v>
      </c>
      <c r="BK26" s="14">
        <f t="shared" si="17"/>
        <v>0</v>
      </c>
      <c r="BL26" s="37">
        <f t="shared" si="4"/>
        <v>19</v>
      </c>
    </row>
    <row r="27" spans="1:64" ht="13.5" thickBot="1">
      <c r="A27" s="27"/>
      <c r="B27" s="110">
        <f>'Resultat Snörakan'!B27</f>
        <v>0</v>
      </c>
      <c r="C27" s="14"/>
      <c r="D27" s="15"/>
      <c r="E27" s="15"/>
      <c r="F27" s="69"/>
      <c r="G27" s="342"/>
      <c r="H27" s="16">
        <f t="shared" si="18"/>
        <v>0</v>
      </c>
      <c r="I27" s="32"/>
      <c r="J27" s="15"/>
      <c r="K27" s="15"/>
      <c r="L27" s="69"/>
      <c r="M27" s="342"/>
      <c r="N27" s="16">
        <f t="shared" si="5"/>
        <v>0</v>
      </c>
      <c r="O27" s="14"/>
      <c r="P27" s="15"/>
      <c r="Q27" s="15"/>
      <c r="R27" s="69"/>
      <c r="S27" s="342"/>
      <c r="T27" s="16">
        <f t="shared" si="6"/>
        <v>0</v>
      </c>
      <c r="U27" s="14"/>
      <c r="V27" s="15"/>
      <c r="W27" s="15"/>
      <c r="X27" s="69"/>
      <c r="Y27" s="342"/>
      <c r="Z27" s="16">
        <f t="shared" si="7"/>
        <v>0</v>
      </c>
      <c r="AA27" s="12"/>
      <c r="AB27" s="14"/>
      <c r="AC27" s="15"/>
      <c r="AD27" s="15"/>
      <c r="AE27" s="69"/>
      <c r="AF27" s="342"/>
      <c r="AG27" s="16">
        <f t="shared" si="8"/>
        <v>0</v>
      </c>
      <c r="AH27" s="32"/>
      <c r="AI27" s="15"/>
      <c r="AJ27" s="15"/>
      <c r="AK27" s="69"/>
      <c r="AL27" s="342"/>
      <c r="AM27" s="16">
        <f t="shared" si="9"/>
        <v>0</v>
      </c>
      <c r="AN27" s="14"/>
      <c r="AO27" s="15"/>
      <c r="AP27" s="15"/>
      <c r="AQ27" s="69"/>
      <c r="AR27" s="342"/>
      <c r="AS27" s="16">
        <f t="shared" si="10"/>
        <v>0</v>
      </c>
      <c r="AT27" s="14"/>
      <c r="AU27" s="15"/>
      <c r="AV27" s="15"/>
      <c r="AW27" s="69"/>
      <c r="AX27" s="342"/>
      <c r="AY27" s="342"/>
      <c r="AZ27" s="16">
        <f t="shared" si="11"/>
        <v>0</v>
      </c>
      <c r="BB27" s="96">
        <f t="shared" si="12"/>
        <v>0</v>
      </c>
      <c r="BC27" s="32">
        <f t="shared" si="13"/>
        <v>0</v>
      </c>
      <c r="BD27" s="37">
        <f t="shared" si="0"/>
        <v>17</v>
      </c>
      <c r="BE27" s="14">
        <f t="shared" si="14"/>
        <v>0</v>
      </c>
      <c r="BF27" s="37">
        <f t="shared" si="1"/>
        <v>18</v>
      </c>
      <c r="BG27" s="14">
        <f t="shared" si="15"/>
        <v>0</v>
      </c>
      <c r="BH27" s="37">
        <f t="shared" si="2"/>
        <v>19</v>
      </c>
      <c r="BI27" s="14">
        <f t="shared" si="16"/>
        <v>0</v>
      </c>
      <c r="BJ27" s="37">
        <f t="shared" si="3"/>
        <v>18</v>
      </c>
      <c r="BK27" s="14">
        <f t="shared" si="17"/>
        <v>0</v>
      </c>
      <c r="BL27" s="37">
        <f t="shared" si="4"/>
        <v>19</v>
      </c>
    </row>
    <row r="28" spans="1:64" ht="6" customHeight="1" thickBot="1">
      <c r="A28" s="118"/>
      <c r="B28" s="15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19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19"/>
      <c r="BB28" s="120"/>
      <c r="BC28" s="89"/>
      <c r="BD28" s="89"/>
      <c r="BE28" s="89"/>
      <c r="BF28" s="89"/>
      <c r="BG28" s="89"/>
      <c r="BH28" s="89"/>
      <c r="BI28" s="89"/>
      <c r="BJ28" s="89"/>
      <c r="BK28" s="89"/>
      <c r="BL28" s="68"/>
    </row>
    <row r="29" spans="1:64" ht="12.75">
      <c r="A29" s="80" t="s">
        <v>27</v>
      </c>
      <c r="B29" s="335">
        <f>'Resultat Snörakan'!B35</f>
        <v>30</v>
      </c>
      <c r="C29" s="38">
        <v>4</v>
      </c>
      <c r="D29" s="39">
        <v>4</v>
      </c>
      <c r="E29" s="39">
        <v>5</v>
      </c>
      <c r="F29" s="70">
        <v>5</v>
      </c>
      <c r="G29" s="343"/>
      <c r="H29" s="40">
        <f t="shared" si="18"/>
        <v>18</v>
      </c>
      <c r="I29" s="65">
        <v>4</v>
      </c>
      <c r="J29" s="39">
        <v>6</v>
      </c>
      <c r="K29" s="39">
        <v>6</v>
      </c>
      <c r="L29" s="70">
        <v>4</v>
      </c>
      <c r="M29" s="343"/>
      <c r="N29" s="40">
        <f t="shared" si="5"/>
        <v>20</v>
      </c>
      <c r="O29" s="38">
        <v>4</v>
      </c>
      <c r="P29" s="39">
        <v>5</v>
      </c>
      <c r="Q29" s="39">
        <v>5</v>
      </c>
      <c r="R29" s="70">
        <v>7</v>
      </c>
      <c r="S29" s="343"/>
      <c r="T29" s="40">
        <f t="shared" si="6"/>
        <v>21</v>
      </c>
      <c r="U29" s="38">
        <v>5</v>
      </c>
      <c r="V29" s="39">
        <v>5</v>
      </c>
      <c r="W29" s="39">
        <v>5</v>
      </c>
      <c r="X29" s="70">
        <v>7</v>
      </c>
      <c r="Y29" s="343"/>
      <c r="Z29" s="40">
        <f t="shared" si="7"/>
        <v>22</v>
      </c>
      <c r="AA29" s="12"/>
      <c r="AB29" s="38">
        <v>5</v>
      </c>
      <c r="AC29" s="39">
        <v>6</v>
      </c>
      <c r="AD29" s="39">
        <v>5</v>
      </c>
      <c r="AE29" s="70">
        <v>6</v>
      </c>
      <c r="AF29" s="343"/>
      <c r="AG29" s="40">
        <f t="shared" si="8"/>
        <v>22</v>
      </c>
      <c r="AH29" s="65">
        <v>5</v>
      </c>
      <c r="AI29" s="39">
        <v>6</v>
      </c>
      <c r="AJ29" s="39">
        <v>5</v>
      </c>
      <c r="AK29" s="70">
        <v>5</v>
      </c>
      <c r="AL29" s="343"/>
      <c r="AM29" s="40">
        <f t="shared" si="9"/>
        <v>21</v>
      </c>
      <c r="AN29" s="38">
        <v>4</v>
      </c>
      <c r="AO29" s="39">
        <v>6</v>
      </c>
      <c r="AP29" s="39">
        <v>4</v>
      </c>
      <c r="AQ29" s="70">
        <v>6</v>
      </c>
      <c r="AR29" s="343"/>
      <c r="AS29" s="40">
        <f t="shared" si="10"/>
        <v>20</v>
      </c>
      <c r="AT29" s="38">
        <v>5</v>
      </c>
      <c r="AU29" s="39">
        <v>5</v>
      </c>
      <c r="AV29" s="39">
        <v>5</v>
      </c>
      <c r="AW29" s="70">
        <v>5</v>
      </c>
      <c r="AX29" s="343"/>
      <c r="AY29" s="343"/>
      <c r="AZ29" s="40">
        <f t="shared" si="11"/>
        <v>20</v>
      </c>
      <c r="BB29" s="95">
        <f t="shared" si="12"/>
        <v>30</v>
      </c>
      <c r="BC29" s="79">
        <f>H29+AG29</f>
        <v>40</v>
      </c>
      <c r="BD29" s="327">
        <f aca="true" t="shared" si="19" ref="BD29:BD38">RANK(BC29,BC$29:BC$38)</f>
        <v>2</v>
      </c>
      <c r="BE29" s="73">
        <f>N29+AM29</f>
        <v>41</v>
      </c>
      <c r="BF29" s="327">
        <f aca="true" t="shared" si="20" ref="BF29:BF38">RANK(BE29,BE$29:BE$38)</f>
        <v>3</v>
      </c>
      <c r="BG29" s="73">
        <f>T29+AS29</f>
        <v>41</v>
      </c>
      <c r="BH29" s="327">
        <f aca="true" t="shared" si="21" ref="BH29:BH38">RANK(BG29,BG$29:BG$38)</f>
        <v>2</v>
      </c>
      <c r="BI29" s="73">
        <f>Z29+AZ29</f>
        <v>42</v>
      </c>
      <c r="BJ29" s="327">
        <f aca="true" t="shared" si="22" ref="BJ29:BJ38">RANK(BI29,BI$29:BI$38)</f>
        <v>2</v>
      </c>
      <c r="BK29" s="73">
        <f>BI29+BG29+BE29+BC29</f>
        <v>164</v>
      </c>
      <c r="BL29" s="327">
        <f aca="true" t="shared" si="23" ref="BL29:BL38">RANK(BK29,BK$29:BK$38)</f>
        <v>2</v>
      </c>
    </row>
    <row r="30" spans="1:64" ht="12.75">
      <c r="A30" s="26" t="s">
        <v>23</v>
      </c>
      <c r="B30" s="336">
        <f>'Resultat Snörakan'!B36</f>
        <v>31</v>
      </c>
      <c r="C30" s="125">
        <v>5</v>
      </c>
      <c r="D30" s="126">
        <v>7</v>
      </c>
      <c r="E30" s="126">
        <v>6</v>
      </c>
      <c r="F30" s="127">
        <v>7</v>
      </c>
      <c r="G30" s="342"/>
      <c r="H30" s="16">
        <f t="shared" si="18"/>
        <v>25</v>
      </c>
      <c r="I30" s="32">
        <v>7</v>
      </c>
      <c r="J30" s="15">
        <v>7</v>
      </c>
      <c r="K30" s="15">
        <v>7</v>
      </c>
      <c r="L30" s="69">
        <v>7</v>
      </c>
      <c r="M30" s="342"/>
      <c r="N30" s="16">
        <f t="shared" si="5"/>
        <v>28</v>
      </c>
      <c r="O30" s="125">
        <v>5</v>
      </c>
      <c r="P30" s="126">
        <v>7</v>
      </c>
      <c r="Q30" s="126">
        <v>6</v>
      </c>
      <c r="R30" s="127">
        <v>2</v>
      </c>
      <c r="S30" s="342"/>
      <c r="T30" s="16">
        <f t="shared" si="6"/>
        <v>20</v>
      </c>
      <c r="U30" s="14">
        <v>6</v>
      </c>
      <c r="V30" s="15">
        <v>6</v>
      </c>
      <c r="W30" s="15">
        <v>6</v>
      </c>
      <c r="X30" s="69">
        <v>6</v>
      </c>
      <c r="Y30" s="342"/>
      <c r="Z30" s="16">
        <f t="shared" si="7"/>
        <v>24</v>
      </c>
      <c r="AA30" s="12"/>
      <c r="AB30" s="125">
        <v>6</v>
      </c>
      <c r="AC30" s="126">
        <v>7</v>
      </c>
      <c r="AD30" s="126">
        <v>6</v>
      </c>
      <c r="AE30" s="127">
        <v>7</v>
      </c>
      <c r="AF30" s="342"/>
      <c r="AG30" s="16">
        <f t="shared" si="8"/>
        <v>26</v>
      </c>
      <c r="AH30" s="32">
        <v>6</v>
      </c>
      <c r="AI30" s="15">
        <v>7</v>
      </c>
      <c r="AJ30" s="15">
        <v>6</v>
      </c>
      <c r="AK30" s="69">
        <v>7</v>
      </c>
      <c r="AL30" s="342"/>
      <c r="AM30" s="16">
        <f t="shared" si="9"/>
        <v>26</v>
      </c>
      <c r="AN30" s="125">
        <v>5</v>
      </c>
      <c r="AO30" s="126">
        <v>7</v>
      </c>
      <c r="AP30" s="126">
        <v>6</v>
      </c>
      <c r="AQ30" s="127">
        <v>7</v>
      </c>
      <c r="AR30" s="342"/>
      <c r="AS30" s="16">
        <f t="shared" si="10"/>
        <v>25</v>
      </c>
      <c r="AT30" s="14">
        <v>6</v>
      </c>
      <c r="AU30" s="15">
        <v>7</v>
      </c>
      <c r="AV30" s="15">
        <v>6</v>
      </c>
      <c r="AW30" s="69">
        <v>7</v>
      </c>
      <c r="AX30" s="342"/>
      <c r="AY30" s="342"/>
      <c r="AZ30" s="16">
        <f t="shared" si="11"/>
        <v>26</v>
      </c>
      <c r="BB30" s="96">
        <f t="shared" si="12"/>
        <v>31</v>
      </c>
      <c r="BC30" s="32">
        <f>H30+AG30</f>
        <v>51</v>
      </c>
      <c r="BD30" s="37">
        <f t="shared" si="19"/>
        <v>1</v>
      </c>
      <c r="BE30" s="14">
        <f>N30+AM30</f>
        <v>54</v>
      </c>
      <c r="BF30" s="37">
        <f t="shared" si="20"/>
        <v>1</v>
      </c>
      <c r="BG30" s="14">
        <f>T30+AS30</f>
        <v>45</v>
      </c>
      <c r="BH30" s="37">
        <f t="shared" si="21"/>
        <v>1</v>
      </c>
      <c r="BI30" s="14">
        <f>Z30+AZ30</f>
        <v>50</v>
      </c>
      <c r="BJ30" s="37">
        <f t="shared" si="22"/>
        <v>1</v>
      </c>
      <c r="BK30" s="38">
        <f>BI30+BG30+BE30+BC30</f>
        <v>200</v>
      </c>
      <c r="BL30" s="37">
        <f t="shared" si="23"/>
        <v>1</v>
      </c>
    </row>
    <row r="31" spans="1:64" ht="12.75">
      <c r="A31" s="26" t="s">
        <v>28</v>
      </c>
      <c r="B31" s="336">
        <f>'Resultat Snörakan'!B37</f>
        <v>32</v>
      </c>
      <c r="C31" s="125"/>
      <c r="D31" s="126"/>
      <c r="E31" s="126"/>
      <c r="F31" s="127"/>
      <c r="G31" s="342"/>
      <c r="H31" s="16">
        <f t="shared" si="18"/>
        <v>0</v>
      </c>
      <c r="I31" s="32"/>
      <c r="J31" s="15"/>
      <c r="K31" s="15"/>
      <c r="L31" s="69"/>
      <c r="M31" s="342"/>
      <c r="N31" s="16">
        <f t="shared" si="5"/>
        <v>0</v>
      </c>
      <c r="O31" s="125"/>
      <c r="P31" s="126"/>
      <c r="Q31" s="126"/>
      <c r="R31" s="127"/>
      <c r="S31" s="342"/>
      <c r="T31" s="16">
        <f t="shared" si="6"/>
        <v>0</v>
      </c>
      <c r="U31" s="125"/>
      <c r="V31" s="126"/>
      <c r="W31" s="126"/>
      <c r="X31" s="127"/>
      <c r="Y31" s="342"/>
      <c r="Z31" s="16">
        <f t="shared" si="7"/>
        <v>0</v>
      </c>
      <c r="AA31" s="12"/>
      <c r="AB31" s="125"/>
      <c r="AC31" s="126"/>
      <c r="AD31" s="126"/>
      <c r="AE31" s="127"/>
      <c r="AF31" s="342"/>
      <c r="AG31" s="16">
        <f t="shared" si="8"/>
        <v>0</v>
      </c>
      <c r="AH31" s="32"/>
      <c r="AI31" s="15"/>
      <c r="AJ31" s="15"/>
      <c r="AK31" s="69"/>
      <c r="AL31" s="342"/>
      <c r="AM31" s="16">
        <f t="shared" si="9"/>
        <v>0</v>
      </c>
      <c r="AN31" s="125"/>
      <c r="AO31" s="126"/>
      <c r="AP31" s="126"/>
      <c r="AQ31" s="127"/>
      <c r="AR31" s="342"/>
      <c r="AS31" s="16">
        <f t="shared" si="10"/>
        <v>0</v>
      </c>
      <c r="AT31" s="125"/>
      <c r="AU31" s="126"/>
      <c r="AV31" s="126"/>
      <c r="AW31" s="127"/>
      <c r="AX31" s="342"/>
      <c r="AY31" s="342"/>
      <c r="AZ31" s="16">
        <f t="shared" si="11"/>
        <v>0</v>
      </c>
      <c r="BB31" s="96">
        <f t="shared" si="12"/>
        <v>32</v>
      </c>
      <c r="BC31" s="32">
        <f aca="true" t="shared" si="24" ref="BC31:BC38">H31+AG31</f>
        <v>0</v>
      </c>
      <c r="BD31" s="37">
        <f t="shared" si="19"/>
        <v>3</v>
      </c>
      <c r="BE31" s="14">
        <f aca="true" t="shared" si="25" ref="BE31:BE38">N31+AM31</f>
        <v>0</v>
      </c>
      <c r="BF31" s="37">
        <f t="shared" si="20"/>
        <v>5</v>
      </c>
      <c r="BG31" s="14">
        <f aca="true" t="shared" si="26" ref="BG31:BG38">T31+AS31</f>
        <v>0</v>
      </c>
      <c r="BH31" s="37">
        <f t="shared" si="21"/>
        <v>3</v>
      </c>
      <c r="BI31" s="14">
        <f aca="true" t="shared" si="27" ref="BI31:BI38">Z31+AZ31</f>
        <v>0</v>
      </c>
      <c r="BJ31" s="37">
        <f t="shared" si="22"/>
        <v>5</v>
      </c>
      <c r="BK31" s="38">
        <f aca="true" t="shared" si="28" ref="BK31:BK38">BI31+BG31+BE31+BC31</f>
        <v>0</v>
      </c>
      <c r="BL31" s="37">
        <f t="shared" si="23"/>
        <v>5</v>
      </c>
    </row>
    <row r="32" spans="1:64" ht="12.75">
      <c r="A32" s="26" t="s">
        <v>29</v>
      </c>
      <c r="B32" s="336">
        <f>'Resultat Snörakan'!B38</f>
        <v>33</v>
      </c>
      <c r="C32" s="125"/>
      <c r="D32" s="126"/>
      <c r="E32" s="126"/>
      <c r="F32" s="127"/>
      <c r="G32" s="342"/>
      <c r="H32" s="16">
        <f t="shared" si="18"/>
        <v>0</v>
      </c>
      <c r="I32" s="32">
        <v>3</v>
      </c>
      <c r="J32" s="15">
        <v>4</v>
      </c>
      <c r="K32" s="15">
        <v>5</v>
      </c>
      <c r="L32" s="69">
        <v>5</v>
      </c>
      <c r="M32" s="342"/>
      <c r="N32" s="16">
        <f t="shared" si="5"/>
        <v>17</v>
      </c>
      <c r="O32" s="125"/>
      <c r="P32" s="126"/>
      <c r="Q32" s="126"/>
      <c r="R32" s="127"/>
      <c r="S32" s="342"/>
      <c r="T32" s="16">
        <f t="shared" si="6"/>
        <v>0</v>
      </c>
      <c r="U32" s="14">
        <v>3</v>
      </c>
      <c r="V32" s="15">
        <v>4</v>
      </c>
      <c r="W32" s="15">
        <v>4</v>
      </c>
      <c r="X32" s="69">
        <v>5</v>
      </c>
      <c r="Y32" s="342"/>
      <c r="Z32" s="16">
        <f t="shared" si="7"/>
        <v>16</v>
      </c>
      <c r="AA32" s="12"/>
      <c r="AB32" s="125"/>
      <c r="AC32" s="126"/>
      <c r="AD32" s="126"/>
      <c r="AE32" s="127"/>
      <c r="AF32" s="342"/>
      <c r="AG32" s="16">
        <f t="shared" si="8"/>
        <v>0</v>
      </c>
      <c r="AH32" s="32">
        <v>3</v>
      </c>
      <c r="AI32" s="15">
        <v>5</v>
      </c>
      <c r="AJ32" s="15">
        <v>5</v>
      </c>
      <c r="AK32" s="69">
        <v>4</v>
      </c>
      <c r="AL32" s="342"/>
      <c r="AM32" s="16">
        <f t="shared" si="9"/>
        <v>17</v>
      </c>
      <c r="AN32" s="125"/>
      <c r="AO32" s="126"/>
      <c r="AP32" s="126"/>
      <c r="AQ32" s="127"/>
      <c r="AR32" s="342"/>
      <c r="AS32" s="16">
        <f t="shared" si="10"/>
        <v>0</v>
      </c>
      <c r="AT32" s="14">
        <v>3</v>
      </c>
      <c r="AU32" s="15">
        <v>4</v>
      </c>
      <c r="AV32" s="15">
        <v>4</v>
      </c>
      <c r="AW32" s="69">
        <v>4</v>
      </c>
      <c r="AX32" s="342"/>
      <c r="AY32" s="342"/>
      <c r="AZ32" s="16">
        <f t="shared" si="11"/>
        <v>15</v>
      </c>
      <c r="BB32" s="96">
        <f t="shared" si="12"/>
        <v>33</v>
      </c>
      <c r="BC32" s="32">
        <f t="shared" si="24"/>
        <v>0</v>
      </c>
      <c r="BD32" s="37">
        <f t="shared" si="19"/>
        <v>3</v>
      </c>
      <c r="BE32" s="14">
        <f t="shared" si="25"/>
        <v>34</v>
      </c>
      <c r="BF32" s="37">
        <f t="shared" si="20"/>
        <v>4</v>
      </c>
      <c r="BG32" s="14">
        <f t="shared" si="26"/>
        <v>0</v>
      </c>
      <c r="BH32" s="37">
        <f t="shared" si="21"/>
        <v>3</v>
      </c>
      <c r="BI32" s="14">
        <f t="shared" si="27"/>
        <v>31</v>
      </c>
      <c r="BJ32" s="37">
        <f t="shared" si="22"/>
        <v>4</v>
      </c>
      <c r="BK32" s="38">
        <f t="shared" si="28"/>
        <v>65</v>
      </c>
      <c r="BL32" s="37">
        <f t="shared" si="23"/>
        <v>4</v>
      </c>
    </row>
    <row r="33" spans="1:64" ht="12.75">
      <c r="A33" s="26" t="s">
        <v>25</v>
      </c>
      <c r="B33" s="336">
        <f>'Resultat Snörakan'!B39</f>
        <v>34</v>
      </c>
      <c r="C33" s="125"/>
      <c r="D33" s="126"/>
      <c r="E33" s="126"/>
      <c r="F33" s="127"/>
      <c r="G33" s="342"/>
      <c r="H33" s="16">
        <f t="shared" si="18"/>
        <v>0</v>
      </c>
      <c r="I33" s="32">
        <v>5</v>
      </c>
      <c r="J33" s="15">
        <v>6</v>
      </c>
      <c r="K33" s="15">
        <v>6</v>
      </c>
      <c r="L33" s="69">
        <v>6</v>
      </c>
      <c r="M33" s="342"/>
      <c r="N33" s="16">
        <f t="shared" si="5"/>
        <v>23</v>
      </c>
      <c r="O33" s="125"/>
      <c r="P33" s="126"/>
      <c r="Q33" s="126"/>
      <c r="R33" s="127"/>
      <c r="S33" s="342"/>
      <c r="T33" s="16">
        <f t="shared" si="6"/>
        <v>0</v>
      </c>
      <c r="U33" s="14">
        <v>4</v>
      </c>
      <c r="V33" s="15">
        <v>5</v>
      </c>
      <c r="W33" s="15">
        <v>5</v>
      </c>
      <c r="X33" s="69">
        <v>6</v>
      </c>
      <c r="Y33" s="342"/>
      <c r="Z33" s="16">
        <f t="shared" si="7"/>
        <v>20</v>
      </c>
      <c r="AA33" s="12"/>
      <c r="AB33" s="125"/>
      <c r="AC33" s="126"/>
      <c r="AD33" s="126"/>
      <c r="AE33" s="127"/>
      <c r="AF33" s="342"/>
      <c r="AG33" s="16">
        <f t="shared" si="8"/>
        <v>0</v>
      </c>
      <c r="AH33" s="32">
        <v>4</v>
      </c>
      <c r="AI33" s="15">
        <v>6</v>
      </c>
      <c r="AJ33" s="15">
        <v>5</v>
      </c>
      <c r="AK33" s="69">
        <v>6</v>
      </c>
      <c r="AL33" s="342"/>
      <c r="AM33" s="16">
        <f t="shared" si="9"/>
        <v>21</v>
      </c>
      <c r="AN33" s="125"/>
      <c r="AO33" s="126"/>
      <c r="AP33" s="126"/>
      <c r="AQ33" s="127"/>
      <c r="AR33" s="342"/>
      <c r="AS33" s="16">
        <f t="shared" si="10"/>
        <v>0</v>
      </c>
      <c r="AT33" s="14">
        <v>4</v>
      </c>
      <c r="AU33" s="15">
        <v>5</v>
      </c>
      <c r="AV33" s="15">
        <v>5</v>
      </c>
      <c r="AW33" s="69">
        <v>6</v>
      </c>
      <c r="AX33" s="342"/>
      <c r="AY33" s="342"/>
      <c r="AZ33" s="16">
        <f t="shared" si="11"/>
        <v>20</v>
      </c>
      <c r="BB33" s="96">
        <f t="shared" si="12"/>
        <v>34</v>
      </c>
      <c r="BC33" s="32">
        <f t="shared" si="24"/>
        <v>0</v>
      </c>
      <c r="BD33" s="37">
        <f t="shared" si="19"/>
        <v>3</v>
      </c>
      <c r="BE33" s="14">
        <f t="shared" si="25"/>
        <v>44</v>
      </c>
      <c r="BF33" s="37">
        <f t="shared" si="20"/>
        <v>2</v>
      </c>
      <c r="BG33" s="14">
        <f t="shared" si="26"/>
        <v>0</v>
      </c>
      <c r="BH33" s="37">
        <f t="shared" si="21"/>
        <v>3</v>
      </c>
      <c r="BI33" s="14">
        <f t="shared" si="27"/>
        <v>40</v>
      </c>
      <c r="BJ33" s="37">
        <f t="shared" si="22"/>
        <v>3</v>
      </c>
      <c r="BK33" s="38">
        <f t="shared" si="28"/>
        <v>84</v>
      </c>
      <c r="BL33" s="37">
        <f t="shared" si="23"/>
        <v>3</v>
      </c>
    </row>
    <row r="34" spans="1:64" ht="12.75">
      <c r="A34" s="26" t="s">
        <v>30</v>
      </c>
      <c r="B34" s="336">
        <f>'Resultat Snörakan'!B40</f>
        <v>0</v>
      </c>
      <c r="C34" s="125"/>
      <c r="D34" s="126"/>
      <c r="E34" s="126"/>
      <c r="F34" s="127"/>
      <c r="G34" s="342"/>
      <c r="H34" s="16">
        <f t="shared" si="18"/>
        <v>0</v>
      </c>
      <c r="I34" s="32"/>
      <c r="J34" s="15"/>
      <c r="K34" s="15"/>
      <c r="L34" s="69"/>
      <c r="M34" s="342"/>
      <c r="N34" s="16">
        <f t="shared" si="5"/>
        <v>0</v>
      </c>
      <c r="O34" s="125"/>
      <c r="P34" s="126"/>
      <c r="Q34" s="126"/>
      <c r="R34" s="127"/>
      <c r="S34" s="342"/>
      <c r="T34" s="16">
        <f t="shared" si="6"/>
        <v>0</v>
      </c>
      <c r="U34" s="14"/>
      <c r="V34" s="15"/>
      <c r="W34" s="15"/>
      <c r="X34" s="69" t="s">
        <v>190</v>
      </c>
      <c r="Y34" s="342"/>
      <c r="Z34" s="16">
        <f t="shared" si="7"/>
        <v>0</v>
      </c>
      <c r="AA34" s="12"/>
      <c r="AB34" s="125"/>
      <c r="AC34" s="126"/>
      <c r="AD34" s="126"/>
      <c r="AE34" s="127"/>
      <c r="AF34" s="342"/>
      <c r="AG34" s="16">
        <f t="shared" si="8"/>
        <v>0</v>
      </c>
      <c r="AH34" s="32"/>
      <c r="AI34" s="15"/>
      <c r="AJ34" s="15"/>
      <c r="AK34" s="69"/>
      <c r="AL34" s="342"/>
      <c r="AM34" s="16">
        <f t="shared" si="9"/>
        <v>0</v>
      </c>
      <c r="AN34" s="14"/>
      <c r="AO34" s="15"/>
      <c r="AP34" s="15"/>
      <c r="AQ34" s="69"/>
      <c r="AR34" s="342"/>
      <c r="AS34" s="16">
        <f t="shared" si="10"/>
        <v>0</v>
      </c>
      <c r="AT34" s="14"/>
      <c r="AU34" s="15"/>
      <c r="AV34" s="15"/>
      <c r="AW34" s="69"/>
      <c r="AX34" s="342"/>
      <c r="AY34" s="342"/>
      <c r="AZ34" s="16">
        <f t="shared" si="11"/>
        <v>0</v>
      </c>
      <c r="BB34" s="96">
        <f t="shared" si="12"/>
        <v>0</v>
      </c>
      <c r="BC34" s="32">
        <f t="shared" si="24"/>
        <v>0</v>
      </c>
      <c r="BD34" s="37">
        <f t="shared" si="19"/>
        <v>3</v>
      </c>
      <c r="BE34" s="14">
        <f t="shared" si="25"/>
        <v>0</v>
      </c>
      <c r="BF34" s="37">
        <f t="shared" si="20"/>
        <v>5</v>
      </c>
      <c r="BG34" s="14">
        <f t="shared" si="26"/>
        <v>0</v>
      </c>
      <c r="BH34" s="37">
        <f t="shared" si="21"/>
        <v>3</v>
      </c>
      <c r="BI34" s="14">
        <f t="shared" si="27"/>
        <v>0</v>
      </c>
      <c r="BJ34" s="37">
        <f t="shared" si="22"/>
        <v>5</v>
      </c>
      <c r="BK34" s="38">
        <f t="shared" si="28"/>
        <v>0</v>
      </c>
      <c r="BL34" s="37">
        <f t="shared" si="23"/>
        <v>5</v>
      </c>
    </row>
    <row r="35" spans="1:64" ht="12.75">
      <c r="A35" s="27"/>
      <c r="B35" s="336">
        <f>'Resultat Snörakan'!B41</f>
        <v>0</v>
      </c>
      <c r="C35" s="125"/>
      <c r="D35" s="126"/>
      <c r="E35" s="126"/>
      <c r="F35" s="127"/>
      <c r="G35" s="342"/>
      <c r="H35" s="16">
        <f t="shared" si="18"/>
        <v>0</v>
      </c>
      <c r="I35" s="32"/>
      <c r="J35" s="15"/>
      <c r="K35" s="15"/>
      <c r="L35" s="69"/>
      <c r="M35" s="342"/>
      <c r="N35" s="16">
        <f t="shared" si="5"/>
        <v>0</v>
      </c>
      <c r="O35" s="14"/>
      <c r="P35" s="15"/>
      <c r="Q35" s="15"/>
      <c r="R35" s="69"/>
      <c r="S35" s="342"/>
      <c r="T35" s="16">
        <f t="shared" si="6"/>
        <v>0</v>
      </c>
      <c r="U35" s="14"/>
      <c r="V35" s="15"/>
      <c r="W35" s="15"/>
      <c r="X35" s="69"/>
      <c r="Y35" s="342"/>
      <c r="Z35" s="16">
        <f t="shared" si="7"/>
        <v>0</v>
      </c>
      <c r="AA35" s="12"/>
      <c r="AB35" s="125"/>
      <c r="AC35" s="126"/>
      <c r="AD35" s="126"/>
      <c r="AE35" s="127"/>
      <c r="AF35" s="342"/>
      <c r="AG35" s="16">
        <f t="shared" si="8"/>
        <v>0</v>
      </c>
      <c r="AH35" s="32"/>
      <c r="AI35" s="15"/>
      <c r="AJ35" s="15"/>
      <c r="AK35" s="69"/>
      <c r="AL35" s="342"/>
      <c r="AM35" s="16">
        <f t="shared" si="9"/>
        <v>0</v>
      </c>
      <c r="AN35" s="14"/>
      <c r="AO35" s="15"/>
      <c r="AP35" s="15"/>
      <c r="AQ35" s="69"/>
      <c r="AR35" s="342"/>
      <c r="AS35" s="16">
        <f t="shared" si="10"/>
        <v>0</v>
      </c>
      <c r="AT35" s="14"/>
      <c r="AU35" s="15"/>
      <c r="AV35" s="15"/>
      <c r="AW35" s="69"/>
      <c r="AX35" s="342"/>
      <c r="AY35" s="342"/>
      <c r="AZ35" s="16">
        <f t="shared" si="11"/>
        <v>0</v>
      </c>
      <c r="BB35" s="117">
        <f t="shared" si="12"/>
        <v>0</v>
      </c>
      <c r="BC35" s="32">
        <f t="shared" si="24"/>
        <v>0</v>
      </c>
      <c r="BD35" s="37">
        <f t="shared" si="19"/>
        <v>3</v>
      </c>
      <c r="BE35" s="14">
        <f t="shared" si="25"/>
        <v>0</v>
      </c>
      <c r="BF35" s="37">
        <f t="shared" si="20"/>
        <v>5</v>
      </c>
      <c r="BG35" s="14">
        <f t="shared" si="26"/>
        <v>0</v>
      </c>
      <c r="BH35" s="37">
        <f t="shared" si="21"/>
        <v>3</v>
      </c>
      <c r="BI35" s="14">
        <f t="shared" si="27"/>
        <v>0</v>
      </c>
      <c r="BJ35" s="37">
        <f t="shared" si="22"/>
        <v>5</v>
      </c>
      <c r="BK35" s="38">
        <f t="shared" si="28"/>
        <v>0</v>
      </c>
      <c r="BL35" s="37">
        <f t="shared" si="23"/>
        <v>5</v>
      </c>
    </row>
    <row r="36" spans="1:64" ht="12.75">
      <c r="A36" s="27"/>
      <c r="B36" s="336">
        <f>'Resultat Snörakan'!B42</f>
        <v>0</v>
      </c>
      <c r="C36" s="125"/>
      <c r="D36" s="126"/>
      <c r="E36" s="126"/>
      <c r="F36" s="127"/>
      <c r="G36" s="342"/>
      <c r="H36" s="16">
        <f t="shared" si="18"/>
        <v>0</v>
      </c>
      <c r="I36" s="32"/>
      <c r="J36" s="15"/>
      <c r="K36" s="15"/>
      <c r="L36" s="69"/>
      <c r="M36" s="342"/>
      <c r="N36" s="16">
        <f t="shared" si="5"/>
        <v>0</v>
      </c>
      <c r="O36" s="14"/>
      <c r="P36" s="15"/>
      <c r="Q36" s="15"/>
      <c r="R36" s="69"/>
      <c r="S36" s="342"/>
      <c r="T36" s="16">
        <f t="shared" si="6"/>
        <v>0</v>
      </c>
      <c r="U36" s="14"/>
      <c r="V36" s="15"/>
      <c r="W36" s="15"/>
      <c r="X36" s="69"/>
      <c r="Y36" s="342"/>
      <c r="Z36" s="16">
        <f t="shared" si="7"/>
        <v>0</v>
      </c>
      <c r="AA36" s="12"/>
      <c r="AB36" s="125"/>
      <c r="AC36" s="126"/>
      <c r="AD36" s="126"/>
      <c r="AE36" s="127"/>
      <c r="AF36" s="342"/>
      <c r="AG36" s="16">
        <f t="shared" si="8"/>
        <v>0</v>
      </c>
      <c r="AH36" s="32"/>
      <c r="AI36" s="15"/>
      <c r="AJ36" s="15"/>
      <c r="AK36" s="69"/>
      <c r="AL36" s="342"/>
      <c r="AM36" s="16">
        <f t="shared" si="9"/>
        <v>0</v>
      </c>
      <c r="AN36" s="14"/>
      <c r="AO36" s="15"/>
      <c r="AP36" s="15"/>
      <c r="AQ36" s="69"/>
      <c r="AR36" s="342"/>
      <c r="AS36" s="16">
        <f t="shared" si="10"/>
        <v>0</v>
      </c>
      <c r="AT36" s="14"/>
      <c r="AU36" s="15"/>
      <c r="AV36" s="15"/>
      <c r="AW36" s="69"/>
      <c r="AX36" s="342"/>
      <c r="AY36" s="342"/>
      <c r="AZ36" s="16">
        <f t="shared" si="11"/>
        <v>0</v>
      </c>
      <c r="BB36" s="96">
        <f t="shared" si="12"/>
        <v>0</v>
      </c>
      <c r="BC36" s="32">
        <f t="shared" si="24"/>
        <v>0</v>
      </c>
      <c r="BD36" s="37">
        <f t="shared" si="19"/>
        <v>3</v>
      </c>
      <c r="BE36" s="14">
        <f t="shared" si="25"/>
        <v>0</v>
      </c>
      <c r="BF36" s="37">
        <f t="shared" si="20"/>
        <v>5</v>
      </c>
      <c r="BG36" s="14">
        <f t="shared" si="26"/>
        <v>0</v>
      </c>
      <c r="BH36" s="37">
        <f t="shared" si="21"/>
        <v>3</v>
      </c>
      <c r="BI36" s="14">
        <f t="shared" si="27"/>
        <v>0</v>
      </c>
      <c r="BJ36" s="37">
        <f t="shared" si="22"/>
        <v>5</v>
      </c>
      <c r="BK36" s="38">
        <f t="shared" si="28"/>
        <v>0</v>
      </c>
      <c r="BL36" s="37">
        <f t="shared" si="23"/>
        <v>5</v>
      </c>
    </row>
    <row r="37" spans="1:64" ht="12.75">
      <c r="A37" s="27"/>
      <c r="B37" s="336">
        <f>'Resultat Snörakan'!B43</f>
        <v>0</v>
      </c>
      <c r="C37" s="125"/>
      <c r="D37" s="126"/>
      <c r="E37" s="126"/>
      <c r="F37" s="127"/>
      <c r="G37" s="342"/>
      <c r="H37" s="16">
        <f t="shared" si="18"/>
        <v>0</v>
      </c>
      <c r="I37" s="32"/>
      <c r="J37" s="15"/>
      <c r="K37" s="15"/>
      <c r="L37" s="69"/>
      <c r="M37" s="342"/>
      <c r="N37" s="16">
        <f t="shared" si="5"/>
        <v>0</v>
      </c>
      <c r="O37" s="14"/>
      <c r="P37" s="15"/>
      <c r="Q37" s="15"/>
      <c r="R37" s="69"/>
      <c r="S37" s="342"/>
      <c r="T37" s="16">
        <f t="shared" si="6"/>
        <v>0</v>
      </c>
      <c r="U37" s="14"/>
      <c r="V37" s="15"/>
      <c r="W37" s="15"/>
      <c r="X37" s="69"/>
      <c r="Y37" s="342"/>
      <c r="Z37" s="16">
        <f t="shared" si="7"/>
        <v>0</v>
      </c>
      <c r="AA37" s="12"/>
      <c r="AB37" s="125"/>
      <c r="AC37" s="126"/>
      <c r="AD37" s="126"/>
      <c r="AE37" s="127"/>
      <c r="AF37" s="342"/>
      <c r="AG37" s="16">
        <f t="shared" si="8"/>
        <v>0</v>
      </c>
      <c r="AH37" s="32"/>
      <c r="AI37" s="15"/>
      <c r="AJ37" s="15"/>
      <c r="AK37" s="69"/>
      <c r="AL37" s="342"/>
      <c r="AM37" s="16">
        <f t="shared" si="9"/>
        <v>0</v>
      </c>
      <c r="AN37" s="14"/>
      <c r="AO37" s="15"/>
      <c r="AP37" s="15"/>
      <c r="AQ37" s="69"/>
      <c r="AR37" s="342"/>
      <c r="AS37" s="16">
        <f t="shared" si="10"/>
        <v>0</v>
      </c>
      <c r="AT37" s="14"/>
      <c r="AU37" s="15"/>
      <c r="AV37" s="15"/>
      <c r="AW37" s="69"/>
      <c r="AX37" s="342"/>
      <c r="AY37" s="342"/>
      <c r="AZ37" s="16">
        <f t="shared" si="11"/>
        <v>0</v>
      </c>
      <c r="BB37" s="96">
        <f t="shared" si="12"/>
        <v>0</v>
      </c>
      <c r="BC37" s="32">
        <f t="shared" si="24"/>
        <v>0</v>
      </c>
      <c r="BD37" s="37">
        <f t="shared" si="19"/>
        <v>3</v>
      </c>
      <c r="BE37" s="14">
        <f t="shared" si="25"/>
        <v>0</v>
      </c>
      <c r="BF37" s="37">
        <f t="shared" si="20"/>
        <v>5</v>
      </c>
      <c r="BG37" s="14">
        <f t="shared" si="26"/>
        <v>0</v>
      </c>
      <c r="BH37" s="37">
        <f t="shared" si="21"/>
        <v>3</v>
      </c>
      <c r="BI37" s="14">
        <f t="shared" si="27"/>
        <v>0</v>
      </c>
      <c r="BJ37" s="37">
        <f t="shared" si="22"/>
        <v>5</v>
      </c>
      <c r="BK37" s="38">
        <f t="shared" si="28"/>
        <v>0</v>
      </c>
      <c r="BL37" s="37">
        <f t="shared" si="23"/>
        <v>5</v>
      </c>
    </row>
    <row r="38" spans="1:64" ht="13.5" thickBot="1">
      <c r="A38" s="27"/>
      <c r="B38" s="337">
        <f>'Resultat Snörakan'!B44</f>
        <v>0</v>
      </c>
      <c r="C38" s="125"/>
      <c r="D38" s="126"/>
      <c r="E38" s="126"/>
      <c r="F38" s="127"/>
      <c r="G38" s="342"/>
      <c r="H38" s="16">
        <f t="shared" si="18"/>
        <v>0</v>
      </c>
      <c r="I38" s="32"/>
      <c r="J38" s="15"/>
      <c r="K38" s="15"/>
      <c r="L38" s="69"/>
      <c r="M38" s="342"/>
      <c r="N38" s="16">
        <f t="shared" si="5"/>
        <v>0</v>
      </c>
      <c r="O38" s="14"/>
      <c r="P38" s="15"/>
      <c r="Q38" s="15"/>
      <c r="R38" s="69"/>
      <c r="S38" s="342"/>
      <c r="T38" s="16">
        <f t="shared" si="6"/>
        <v>0</v>
      </c>
      <c r="U38" s="14"/>
      <c r="V38" s="15"/>
      <c r="W38" s="15"/>
      <c r="X38" s="69"/>
      <c r="Y38" s="342"/>
      <c r="Z38" s="16">
        <f t="shared" si="7"/>
        <v>0</v>
      </c>
      <c r="AA38" s="12"/>
      <c r="AB38" s="125"/>
      <c r="AC38" s="126"/>
      <c r="AD38" s="126"/>
      <c r="AE38" s="127"/>
      <c r="AF38" s="342"/>
      <c r="AG38" s="16">
        <f t="shared" si="8"/>
        <v>0</v>
      </c>
      <c r="AH38" s="32"/>
      <c r="AI38" s="15"/>
      <c r="AJ38" s="15"/>
      <c r="AK38" s="69"/>
      <c r="AL38" s="342"/>
      <c r="AM38" s="16">
        <f t="shared" si="9"/>
        <v>0</v>
      </c>
      <c r="AN38" s="14"/>
      <c r="AO38" s="15"/>
      <c r="AP38" s="15"/>
      <c r="AQ38" s="69"/>
      <c r="AR38" s="342"/>
      <c r="AS38" s="16">
        <f t="shared" si="10"/>
        <v>0</v>
      </c>
      <c r="AT38" s="14"/>
      <c r="AU38" s="15"/>
      <c r="AV38" s="15"/>
      <c r="AW38" s="69"/>
      <c r="AX38" s="342"/>
      <c r="AY38" s="342"/>
      <c r="AZ38" s="16">
        <f t="shared" si="11"/>
        <v>0</v>
      </c>
      <c r="BB38" s="97">
        <f t="shared" si="12"/>
        <v>0</v>
      </c>
      <c r="BC38" s="33">
        <f t="shared" si="24"/>
        <v>0</v>
      </c>
      <c r="BD38" s="72">
        <f t="shared" si="19"/>
        <v>3</v>
      </c>
      <c r="BE38" s="17">
        <f t="shared" si="25"/>
        <v>0</v>
      </c>
      <c r="BF38" s="72">
        <f t="shared" si="20"/>
        <v>5</v>
      </c>
      <c r="BG38" s="17">
        <f t="shared" si="26"/>
        <v>0</v>
      </c>
      <c r="BH38" s="72">
        <f t="shared" si="21"/>
        <v>3</v>
      </c>
      <c r="BI38" s="17">
        <f t="shared" si="27"/>
        <v>0</v>
      </c>
      <c r="BJ38" s="72">
        <f t="shared" si="22"/>
        <v>5</v>
      </c>
      <c r="BK38" s="17">
        <f t="shared" si="28"/>
        <v>0</v>
      </c>
      <c r="BL38" s="72">
        <f t="shared" si="23"/>
        <v>5</v>
      </c>
    </row>
    <row r="39" spans="1:64" ht="6" customHeight="1" thickBot="1">
      <c r="A39" s="118"/>
      <c r="B39" s="151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19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19"/>
      <c r="BB39" s="120"/>
      <c r="BC39" s="89"/>
      <c r="BD39" s="89"/>
      <c r="BE39" s="89"/>
      <c r="BF39" s="89"/>
      <c r="BG39" s="89"/>
      <c r="BH39" s="89"/>
      <c r="BI39" s="89"/>
      <c r="BJ39" s="89"/>
      <c r="BK39" s="89"/>
      <c r="BL39" s="68"/>
    </row>
    <row r="40" spans="1:64" ht="12.75">
      <c r="A40" s="80" t="s">
        <v>31</v>
      </c>
      <c r="B40" s="335">
        <f>'Resultat Snörakan'!B51</f>
        <v>45</v>
      </c>
      <c r="C40" s="129">
        <v>5</v>
      </c>
      <c r="D40" s="130">
        <v>6</v>
      </c>
      <c r="E40" s="130">
        <v>5</v>
      </c>
      <c r="F40" s="131">
        <v>6</v>
      </c>
      <c r="G40" s="344"/>
      <c r="H40" s="78">
        <f aca="true" t="shared" si="29" ref="H40:H49">SUM(C40:G40)</f>
        <v>22</v>
      </c>
      <c r="I40" s="73">
        <v>6</v>
      </c>
      <c r="J40" s="76">
        <v>5</v>
      </c>
      <c r="K40" s="76">
        <v>6</v>
      </c>
      <c r="L40" s="77">
        <v>8</v>
      </c>
      <c r="M40" s="344"/>
      <c r="N40" s="78">
        <f aca="true" t="shared" si="30" ref="N40:N49">SUM(I40:M40)</f>
        <v>25</v>
      </c>
      <c r="O40" s="73">
        <v>6</v>
      </c>
      <c r="P40" s="76">
        <v>6</v>
      </c>
      <c r="Q40" s="76">
        <v>6</v>
      </c>
      <c r="R40" s="77">
        <v>7</v>
      </c>
      <c r="S40" s="344"/>
      <c r="T40" s="78">
        <f aca="true" t="shared" si="31" ref="T40:T49">SUM(O40:S40)</f>
        <v>25</v>
      </c>
      <c r="U40" s="73">
        <v>4</v>
      </c>
      <c r="V40" s="76">
        <v>5</v>
      </c>
      <c r="W40" s="76">
        <v>5</v>
      </c>
      <c r="X40" s="77">
        <v>7</v>
      </c>
      <c r="Y40" s="344"/>
      <c r="Z40" s="78">
        <f aca="true" t="shared" si="32" ref="Z40:Z49">SUM(U40:Y40)</f>
        <v>21</v>
      </c>
      <c r="AA40" s="12"/>
      <c r="AB40" s="129">
        <v>6</v>
      </c>
      <c r="AC40" s="130">
        <v>6</v>
      </c>
      <c r="AD40" s="130">
        <v>6</v>
      </c>
      <c r="AE40" s="131">
        <v>9</v>
      </c>
      <c r="AF40" s="344"/>
      <c r="AG40" s="78">
        <f aca="true" t="shared" si="33" ref="AG40:AG49">SUM(AB40:AF40)</f>
        <v>27</v>
      </c>
      <c r="AH40" s="79">
        <v>6</v>
      </c>
      <c r="AI40" s="76">
        <v>7</v>
      </c>
      <c r="AJ40" s="76">
        <v>6</v>
      </c>
      <c r="AK40" s="77">
        <v>8</v>
      </c>
      <c r="AL40" s="344"/>
      <c r="AM40" s="77">
        <f aca="true" t="shared" si="34" ref="AM40:AM49">SUM(AH40:AL40)</f>
        <v>27</v>
      </c>
      <c r="AN40" s="73">
        <v>6</v>
      </c>
      <c r="AO40" s="76">
        <v>6</v>
      </c>
      <c r="AP40" s="76">
        <v>7</v>
      </c>
      <c r="AQ40" s="77">
        <v>9</v>
      </c>
      <c r="AR40" s="344"/>
      <c r="AS40" s="78">
        <f aca="true" t="shared" si="35" ref="AS40:AS49">SUM(AN40:AR40)</f>
        <v>28</v>
      </c>
      <c r="AT40" s="73">
        <v>6</v>
      </c>
      <c r="AU40" s="76">
        <v>6</v>
      </c>
      <c r="AV40" s="76">
        <v>6</v>
      </c>
      <c r="AW40" s="77">
        <v>7</v>
      </c>
      <c r="AX40" s="344"/>
      <c r="AY40" s="344"/>
      <c r="AZ40" s="78">
        <f aca="true" t="shared" si="36" ref="AZ40:AZ49">SUM(AT40:AX40)</f>
        <v>25</v>
      </c>
      <c r="BB40" s="95">
        <f t="shared" si="12"/>
        <v>45</v>
      </c>
      <c r="BC40" s="73">
        <f>H40+AG40</f>
        <v>49</v>
      </c>
      <c r="BD40" s="78">
        <f>RANK(BC40,BC$40:BC$55)</f>
        <v>6</v>
      </c>
      <c r="BE40" s="73">
        <f>N40+AM40</f>
        <v>52</v>
      </c>
      <c r="BF40" s="78">
        <f>RANK(BE40,BE$40:BE$55)</f>
        <v>3</v>
      </c>
      <c r="BG40" s="73">
        <f>T40+AS40</f>
        <v>53</v>
      </c>
      <c r="BH40" s="78">
        <f>RANK(BG40,BG$40:BG$55)</f>
        <v>3</v>
      </c>
      <c r="BI40" s="73">
        <f>Z40+AZ40</f>
        <v>46</v>
      </c>
      <c r="BJ40" s="78">
        <f>RANK(BI40,BI$40:BI$55)</f>
        <v>3</v>
      </c>
      <c r="BK40" s="73">
        <f>BI40+BG40+BE40+BC40</f>
        <v>200</v>
      </c>
      <c r="BL40" s="78">
        <f>RANK(BK40,BK$40:BK$55)</f>
        <v>4</v>
      </c>
    </row>
    <row r="41" spans="1:64" ht="12.75">
      <c r="A41" s="26" t="s">
        <v>22</v>
      </c>
      <c r="B41" s="338">
        <f>'Resultat Snörakan'!B52</f>
        <v>46</v>
      </c>
      <c r="C41" s="125">
        <v>6</v>
      </c>
      <c r="D41" s="126">
        <v>5</v>
      </c>
      <c r="E41" s="126">
        <v>6</v>
      </c>
      <c r="F41" s="127">
        <v>7</v>
      </c>
      <c r="G41" s="342"/>
      <c r="H41" s="16">
        <f t="shared" si="29"/>
        <v>24</v>
      </c>
      <c r="I41" s="14">
        <v>6</v>
      </c>
      <c r="J41" s="15">
        <v>4</v>
      </c>
      <c r="K41" s="15">
        <v>5</v>
      </c>
      <c r="L41" s="69">
        <v>9</v>
      </c>
      <c r="M41" s="342"/>
      <c r="N41" s="16">
        <f t="shared" si="30"/>
        <v>24</v>
      </c>
      <c r="O41" s="14">
        <v>6</v>
      </c>
      <c r="P41" s="15">
        <v>5</v>
      </c>
      <c r="Q41" s="15">
        <v>7</v>
      </c>
      <c r="R41" s="69">
        <v>9</v>
      </c>
      <c r="S41" s="342"/>
      <c r="T41" s="16">
        <f t="shared" si="31"/>
        <v>27</v>
      </c>
      <c r="U41" s="14">
        <v>5</v>
      </c>
      <c r="V41" s="15">
        <v>4</v>
      </c>
      <c r="W41" s="15">
        <v>5</v>
      </c>
      <c r="X41" s="69">
        <v>4</v>
      </c>
      <c r="Y41" s="342"/>
      <c r="Z41" s="16">
        <f t="shared" si="32"/>
        <v>18</v>
      </c>
      <c r="AA41" s="12"/>
      <c r="AB41" s="125">
        <v>5</v>
      </c>
      <c r="AC41" s="126">
        <v>6</v>
      </c>
      <c r="AD41" s="126">
        <v>7</v>
      </c>
      <c r="AE41" s="127">
        <v>8</v>
      </c>
      <c r="AF41" s="342"/>
      <c r="AG41" s="16">
        <f t="shared" si="33"/>
        <v>26</v>
      </c>
      <c r="AH41" s="32">
        <v>6</v>
      </c>
      <c r="AI41" s="15">
        <v>5</v>
      </c>
      <c r="AJ41" s="15">
        <v>6</v>
      </c>
      <c r="AK41" s="69">
        <v>8</v>
      </c>
      <c r="AL41" s="342"/>
      <c r="AM41" s="69">
        <f t="shared" si="34"/>
        <v>25</v>
      </c>
      <c r="AN41" s="14">
        <v>5</v>
      </c>
      <c r="AO41" s="15">
        <v>6</v>
      </c>
      <c r="AP41" s="15">
        <v>7</v>
      </c>
      <c r="AQ41" s="69">
        <v>7</v>
      </c>
      <c r="AR41" s="342"/>
      <c r="AS41" s="16">
        <f t="shared" si="35"/>
        <v>25</v>
      </c>
      <c r="AT41" s="14">
        <v>5</v>
      </c>
      <c r="AU41" s="15">
        <v>5</v>
      </c>
      <c r="AV41" s="15">
        <v>7</v>
      </c>
      <c r="AW41" s="69">
        <v>9</v>
      </c>
      <c r="AX41" s="342"/>
      <c r="AY41" s="342"/>
      <c r="AZ41" s="16">
        <f t="shared" si="36"/>
        <v>26</v>
      </c>
      <c r="BB41" s="96">
        <f t="shared" si="12"/>
        <v>46</v>
      </c>
      <c r="BC41" s="14">
        <f aca="true" t="shared" si="37" ref="BC41:BC49">H41+AG41</f>
        <v>50</v>
      </c>
      <c r="BD41" s="16">
        <f>RANK(BC41,BC$40:BC$55)</f>
        <v>5</v>
      </c>
      <c r="BE41" s="14">
        <f aca="true" t="shared" si="38" ref="BE41:BE49">N41+AM41</f>
        <v>49</v>
      </c>
      <c r="BF41" s="16">
        <f>RANK(BE41,BE$40:BE$55)</f>
        <v>6</v>
      </c>
      <c r="BG41" s="14">
        <f aca="true" t="shared" si="39" ref="BG41:BG49">T41+AS41</f>
        <v>52</v>
      </c>
      <c r="BH41" s="16">
        <f>RANK(BG41,BG$40:BG$55)</f>
        <v>4</v>
      </c>
      <c r="BI41" s="14">
        <f aca="true" t="shared" si="40" ref="BI41:BI49">Z41+AZ41</f>
        <v>44</v>
      </c>
      <c r="BJ41" s="16">
        <f>RANK(BI41,BI$40:BI$55)</f>
        <v>5</v>
      </c>
      <c r="BK41" s="14">
        <f aca="true" t="shared" si="41" ref="BK41:BK49">BI41+BG41+BE41+BC41</f>
        <v>195</v>
      </c>
      <c r="BL41" s="16">
        <f>RANK(BK41,BK$40:BK$55)</f>
        <v>5</v>
      </c>
    </row>
    <row r="42" spans="1:64" ht="12.75">
      <c r="A42" s="26" t="s">
        <v>32</v>
      </c>
      <c r="B42" s="338">
        <f>'Resultat Snörakan'!B53</f>
        <v>47</v>
      </c>
      <c r="C42" s="125"/>
      <c r="D42" s="126"/>
      <c r="E42" s="126"/>
      <c r="F42" s="127"/>
      <c r="G42" s="342"/>
      <c r="H42" s="16">
        <f t="shared" si="29"/>
        <v>0</v>
      </c>
      <c r="I42" s="14"/>
      <c r="J42" s="15"/>
      <c r="K42" s="15"/>
      <c r="L42" s="69"/>
      <c r="M42" s="342"/>
      <c r="N42" s="16">
        <f t="shared" si="30"/>
        <v>0</v>
      </c>
      <c r="O42" s="14"/>
      <c r="P42" s="15"/>
      <c r="Q42" s="15"/>
      <c r="R42" s="69"/>
      <c r="S42" s="342"/>
      <c r="T42" s="16">
        <f t="shared" si="31"/>
        <v>0</v>
      </c>
      <c r="U42" s="14"/>
      <c r="V42" s="15"/>
      <c r="W42" s="15"/>
      <c r="X42" s="69"/>
      <c r="Y42" s="342"/>
      <c r="Z42" s="16">
        <f t="shared" si="32"/>
        <v>0</v>
      </c>
      <c r="AA42" s="12"/>
      <c r="AB42" s="125"/>
      <c r="AC42" s="126"/>
      <c r="AD42" s="126"/>
      <c r="AE42" s="127"/>
      <c r="AF42" s="342"/>
      <c r="AG42" s="16">
        <f t="shared" si="33"/>
        <v>0</v>
      </c>
      <c r="AH42" s="32"/>
      <c r="AI42" s="15"/>
      <c r="AJ42" s="15"/>
      <c r="AK42" s="69"/>
      <c r="AL42" s="342"/>
      <c r="AM42" s="69">
        <f t="shared" si="34"/>
        <v>0</v>
      </c>
      <c r="AN42" s="14"/>
      <c r="AO42" s="15"/>
      <c r="AP42" s="15"/>
      <c r="AQ42" s="69"/>
      <c r="AR42" s="342"/>
      <c r="AS42" s="16">
        <f t="shared" si="35"/>
        <v>0</v>
      </c>
      <c r="AT42" s="14"/>
      <c r="AU42" s="15"/>
      <c r="AV42" s="15"/>
      <c r="AW42" s="69"/>
      <c r="AX42" s="342"/>
      <c r="AY42" s="342"/>
      <c r="AZ42" s="16">
        <f t="shared" si="36"/>
        <v>0</v>
      </c>
      <c r="BB42" s="96">
        <f t="shared" si="12"/>
        <v>47</v>
      </c>
      <c r="BC42" s="14">
        <f t="shared" si="37"/>
        <v>0</v>
      </c>
      <c r="BD42" s="16">
        <f aca="true" t="shared" si="42" ref="BD42:BD55">RANK(BC42,BC$40:BC$55)</f>
        <v>11</v>
      </c>
      <c r="BE42" s="14">
        <f t="shared" si="38"/>
        <v>0</v>
      </c>
      <c r="BF42" s="16">
        <f aca="true" t="shared" si="43" ref="BF42:BF55">RANK(BE42,BE$40:BE$55)</f>
        <v>12</v>
      </c>
      <c r="BG42" s="14">
        <f t="shared" si="39"/>
        <v>0</v>
      </c>
      <c r="BH42" s="16">
        <f aca="true" t="shared" si="44" ref="BH42:BH55">RANK(BG42,BG$40:BG$55)</f>
        <v>11</v>
      </c>
      <c r="BI42" s="14">
        <f t="shared" si="40"/>
        <v>0</v>
      </c>
      <c r="BJ42" s="16">
        <f aca="true" t="shared" si="45" ref="BJ42:BJ55">RANK(BI42,BI$40:BI$55)</f>
        <v>11</v>
      </c>
      <c r="BK42" s="14">
        <f t="shared" si="41"/>
        <v>0</v>
      </c>
      <c r="BL42" s="16">
        <f aca="true" t="shared" si="46" ref="BL42:BL55">RANK(BK42,BK$40:BK$55)</f>
        <v>12</v>
      </c>
    </row>
    <row r="43" spans="1:64" ht="12.75">
      <c r="A43" s="26" t="s">
        <v>22</v>
      </c>
      <c r="B43" s="338">
        <f>'Resultat Snörakan'!B54</f>
        <v>48</v>
      </c>
      <c r="C43" s="125"/>
      <c r="D43" s="126"/>
      <c r="E43" s="126"/>
      <c r="F43" s="127"/>
      <c r="G43" s="342"/>
      <c r="H43" s="16">
        <f t="shared" si="29"/>
        <v>0</v>
      </c>
      <c r="I43" s="14"/>
      <c r="J43" s="15"/>
      <c r="K43" s="15"/>
      <c r="L43" s="69"/>
      <c r="M43" s="342"/>
      <c r="N43" s="16">
        <f t="shared" si="30"/>
        <v>0</v>
      </c>
      <c r="O43" s="14"/>
      <c r="P43" s="15"/>
      <c r="Q43" s="15"/>
      <c r="R43" s="69"/>
      <c r="S43" s="342"/>
      <c r="T43" s="16">
        <f t="shared" si="31"/>
        <v>0</v>
      </c>
      <c r="U43" s="14"/>
      <c r="V43" s="15"/>
      <c r="W43" s="15"/>
      <c r="X43" s="69"/>
      <c r="Y43" s="342"/>
      <c r="Z43" s="16">
        <f t="shared" si="32"/>
        <v>0</v>
      </c>
      <c r="AA43" s="12"/>
      <c r="AB43" s="125"/>
      <c r="AC43" s="126"/>
      <c r="AD43" s="126"/>
      <c r="AE43" s="127"/>
      <c r="AF43" s="342"/>
      <c r="AG43" s="16">
        <f t="shared" si="33"/>
        <v>0</v>
      </c>
      <c r="AH43" s="32"/>
      <c r="AI43" s="15"/>
      <c r="AJ43" s="15"/>
      <c r="AK43" s="69"/>
      <c r="AL43" s="342"/>
      <c r="AM43" s="69">
        <f t="shared" si="34"/>
        <v>0</v>
      </c>
      <c r="AN43" s="14"/>
      <c r="AO43" s="15"/>
      <c r="AP43" s="15"/>
      <c r="AQ43" s="69"/>
      <c r="AR43" s="342"/>
      <c r="AS43" s="16">
        <f t="shared" si="35"/>
        <v>0</v>
      </c>
      <c r="AT43" s="14"/>
      <c r="AU43" s="15"/>
      <c r="AV43" s="15"/>
      <c r="AW43" s="69"/>
      <c r="AX43" s="342"/>
      <c r="AY43" s="342"/>
      <c r="AZ43" s="16">
        <f t="shared" si="36"/>
        <v>0</v>
      </c>
      <c r="BB43" s="96">
        <f t="shared" si="12"/>
        <v>48</v>
      </c>
      <c r="BC43" s="14">
        <f t="shared" si="37"/>
        <v>0</v>
      </c>
      <c r="BD43" s="16">
        <f t="shared" si="42"/>
        <v>11</v>
      </c>
      <c r="BE43" s="14">
        <f t="shared" si="38"/>
        <v>0</v>
      </c>
      <c r="BF43" s="16">
        <f t="shared" si="43"/>
        <v>12</v>
      </c>
      <c r="BG43" s="14">
        <f t="shared" si="39"/>
        <v>0</v>
      </c>
      <c r="BH43" s="16">
        <f t="shared" si="44"/>
        <v>11</v>
      </c>
      <c r="BI43" s="14">
        <f t="shared" si="40"/>
        <v>0</v>
      </c>
      <c r="BJ43" s="16">
        <f t="shared" si="45"/>
        <v>11</v>
      </c>
      <c r="BK43" s="14">
        <f t="shared" si="41"/>
        <v>0</v>
      </c>
      <c r="BL43" s="16">
        <f t="shared" si="46"/>
        <v>12</v>
      </c>
    </row>
    <row r="44" spans="1:64" ht="12.75">
      <c r="A44" s="26" t="s">
        <v>26</v>
      </c>
      <c r="B44" s="338">
        <f>'Resultat Snörakan'!B55</f>
        <v>49</v>
      </c>
      <c r="C44" s="125">
        <v>5</v>
      </c>
      <c r="D44" s="126">
        <v>6</v>
      </c>
      <c r="E44" s="126">
        <v>7</v>
      </c>
      <c r="F44" s="127">
        <v>8</v>
      </c>
      <c r="G44" s="342"/>
      <c r="H44" s="16">
        <f t="shared" si="29"/>
        <v>26</v>
      </c>
      <c r="I44" s="14">
        <v>6</v>
      </c>
      <c r="J44" s="15">
        <v>5</v>
      </c>
      <c r="K44" s="15">
        <v>7</v>
      </c>
      <c r="L44" s="69">
        <v>10</v>
      </c>
      <c r="M44" s="342"/>
      <c r="N44" s="16">
        <f t="shared" si="30"/>
        <v>28</v>
      </c>
      <c r="O44" s="14">
        <v>5</v>
      </c>
      <c r="P44" s="15">
        <v>5</v>
      </c>
      <c r="Q44" s="15">
        <v>7</v>
      </c>
      <c r="R44" s="69">
        <v>8</v>
      </c>
      <c r="S44" s="342"/>
      <c r="T44" s="16">
        <f t="shared" si="31"/>
        <v>25</v>
      </c>
      <c r="U44" s="14"/>
      <c r="V44" s="15"/>
      <c r="W44" s="15"/>
      <c r="X44" s="69"/>
      <c r="Y44" s="342"/>
      <c r="Z44" s="16">
        <f t="shared" si="32"/>
        <v>0</v>
      </c>
      <c r="AA44" s="12"/>
      <c r="AB44" s="125">
        <v>5</v>
      </c>
      <c r="AC44" s="126">
        <v>6</v>
      </c>
      <c r="AD44" s="126">
        <v>7</v>
      </c>
      <c r="AE44" s="127">
        <v>7</v>
      </c>
      <c r="AF44" s="342"/>
      <c r="AG44" s="16">
        <f t="shared" si="33"/>
        <v>25</v>
      </c>
      <c r="AH44" s="32">
        <v>5</v>
      </c>
      <c r="AI44" s="15">
        <v>5</v>
      </c>
      <c r="AJ44" s="15">
        <v>7</v>
      </c>
      <c r="AK44" s="69">
        <v>8</v>
      </c>
      <c r="AL44" s="342"/>
      <c r="AM44" s="69">
        <f t="shared" si="34"/>
        <v>25</v>
      </c>
      <c r="AN44" s="14">
        <v>4</v>
      </c>
      <c r="AO44" s="15">
        <v>5</v>
      </c>
      <c r="AP44" s="15">
        <v>8</v>
      </c>
      <c r="AQ44" s="69">
        <v>7</v>
      </c>
      <c r="AR44" s="342"/>
      <c r="AS44" s="16">
        <f t="shared" si="35"/>
        <v>24</v>
      </c>
      <c r="AT44" s="14"/>
      <c r="AU44" s="15"/>
      <c r="AV44" s="15"/>
      <c r="AW44" s="69"/>
      <c r="AX44" s="342"/>
      <c r="AY44" s="342"/>
      <c r="AZ44" s="16">
        <f t="shared" si="36"/>
        <v>0</v>
      </c>
      <c r="BB44" s="96">
        <f t="shared" si="12"/>
        <v>49</v>
      </c>
      <c r="BC44" s="14">
        <f t="shared" si="37"/>
        <v>51</v>
      </c>
      <c r="BD44" s="16">
        <f t="shared" si="42"/>
        <v>4</v>
      </c>
      <c r="BE44" s="14">
        <f t="shared" si="38"/>
        <v>53</v>
      </c>
      <c r="BF44" s="16">
        <f t="shared" si="43"/>
        <v>2</v>
      </c>
      <c r="BG44" s="14">
        <f t="shared" si="39"/>
        <v>49</v>
      </c>
      <c r="BH44" s="16">
        <f t="shared" si="44"/>
        <v>6</v>
      </c>
      <c r="BI44" s="14">
        <f t="shared" si="40"/>
        <v>0</v>
      </c>
      <c r="BJ44" s="16">
        <f t="shared" si="45"/>
        <v>11</v>
      </c>
      <c r="BK44" s="14">
        <f t="shared" si="41"/>
        <v>153</v>
      </c>
      <c r="BL44" s="16">
        <f t="shared" si="46"/>
        <v>8</v>
      </c>
    </row>
    <row r="45" spans="1:64" ht="12.75">
      <c r="A45" s="26" t="s">
        <v>33</v>
      </c>
      <c r="B45" s="338">
        <f>'Resultat Snörakan'!B56</f>
        <v>50</v>
      </c>
      <c r="C45" s="125">
        <v>6</v>
      </c>
      <c r="D45" s="126">
        <v>4</v>
      </c>
      <c r="E45" s="126">
        <v>6</v>
      </c>
      <c r="F45" s="127">
        <v>6</v>
      </c>
      <c r="G45" s="342"/>
      <c r="H45" s="16">
        <f t="shared" si="29"/>
        <v>22</v>
      </c>
      <c r="I45" s="14">
        <v>5</v>
      </c>
      <c r="J45" s="15">
        <v>4</v>
      </c>
      <c r="K45" s="15">
        <v>5</v>
      </c>
      <c r="L45" s="69">
        <v>6</v>
      </c>
      <c r="M45" s="342"/>
      <c r="N45" s="16">
        <f t="shared" si="30"/>
        <v>20</v>
      </c>
      <c r="O45" s="14">
        <v>5</v>
      </c>
      <c r="P45" s="15">
        <v>4</v>
      </c>
      <c r="Q45" s="15">
        <v>6</v>
      </c>
      <c r="R45" s="69">
        <v>6</v>
      </c>
      <c r="S45" s="342"/>
      <c r="T45" s="16">
        <f t="shared" si="31"/>
        <v>21</v>
      </c>
      <c r="U45" s="14">
        <v>5</v>
      </c>
      <c r="V45" s="15">
        <v>3</v>
      </c>
      <c r="W45" s="15">
        <v>4</v>
      </c>
      <c r="X45" s="69">
        <v>7</v>
      </c>
      <c r="Y45" s="342"/>
      <c r="Z45" s="16">
        <f t="shared" si="32"/>
        <v>19</v>
      </c>
      <c r="AA45" s="12"/>
      <c r="AB45" s="125">
        <v>6</v>
      </c>
      <c r="AC45" s="126">
        <v>6</v>
      </c>
      <c r="AD45" s="126">
        <v>7</v>
      </c>
      <c r="AE45" s="127">
        <v>8</v>
      </c>
      <c r="AF45" s="342"/>
      <c r="AG45" s="16">
        <f t="shared" si="33"/>
        <v>27</v>
      </c>
      <c r="AH45" s="32">
        <v>5</v>
      </c>
      <c r="AI45" s="15">
        <v>4</v>
      </c>
      <c r="AJ45" s="15">
        <v>6</v>
      </c>
      <c r="AK45" s="69">
        <v>7</v>
      </c>
      <c r="AL45" s="342"/>
      <c r="AM45" s="69">
        <f t="shared" si="34"/>
        <v>22</v>
      </c>
      <c r="AN45" s="14">
        <v>5</v>
      </c>
      <c r="AO45" s="15">
        <v>5</v>
      </c>
      <c r="AP45" s="15">
        <v>6</v>
      </c>
      <c r="AQ45" s="69">
        <v>8</v>
      </c>
      <c r="AR45" s="342"/>
      <c r="AS45" s="16">
        <f t="shared" si="35"/>
        <v>24</v>
      </c>
      <c r="AT45" s="14">
        <v>5</v>
      </c>
      <c r="AU45" s="15">
        <v>4</v>
      </c>
      <c r="AV45" s="15">
        <v>6</v>
      </c>
      <c r="AW45" s="69">
        <v>7</v>
      </c>
      <c r="AX45" s="342"/>
      <c r="AY45" s="342"/>
      <c r="AZ45" s="16">
        <f t="shared" si="36"/>
        <v>22</v>
      </c>
      <c r="BB45" s="96">
        <f t="shared" si="12"/>
        <v>50</v>
      </c>
      <c r="BC45" s="14">
        <f t="shared" si="37"/>
        <v>49</v>
      </c>
      <c r="BD45" s="16">
        <f t="shared" si="42"/>
        <v>6</v>
      </c>
      <c r="BE45" s="14">
        <f t="shared" si="38"/>
        <v>42</v>
      </c>
      <c r="BF45" s="16">
        <f t="shared" si="43"/>
        <v>8</v>
      </c>
      <c r="BG45" s="14">
        <f t="shared" si="39"/>
        <v>45</v>
      </c>
      <c r="BH45" s="16">
        <f t="shared" si="44"/>
        <v>8</v>
      </c>
      <c r="BI45" s="14">
        <f t="shared" si="40"/>
        <v>41</v>
      </c>
      <c r="BJ45" s="16">
        <f t="shared" si="45"/>
        <v>7</v>
      </c>
      <c r="BK45" s="14">
        <f t="shared" si="41"/>
        <v>177</v>
      </c>
      <c r="BL45" s="16">
        <f t="shared" si="46"/>
        <v>7</v>
      </c>
    </row>
    <row r="46" spans="1:64" ht="12.75">
      <c r="A46" s="26" t="s">
        <v>23</v>
      </c>
      <c r="B46" s="338">
        <f>'Resultat Snörakan'!B57</f>
        <v>51</v>
      </c>
      <c r="C46" s="14">
        <v>7</v>
      </c>
      <c r="D46" s="15">
        <v>8</v>
      </c>
      <c r="E46" s="15">
        <v>8</v>
      </c>
      <c r="F46" s="69">
        <v>9</v>
      </c>
      <c r="G46" s="342"/>
      <c r="H46" s="16">
        <f t="shared" si="29"/>
        <v>32</v>
      </c>
      <c r="I46" s="14">
        <v>5</v>
      </c>
      <c r="J46" s="15">
        <v>5</v>
      </c>
      <c r="K46" s="15">
        <v>6</v>
      </c>
      <c r="L46" s="69">
        <v>6</v>
      </c>
      <c r="M46" s="342"/>
      <c r="N46" s="16">
        <f t="shared" si="30"/>
        <v>22</v>
      </c>
      <c r="O46" s="14">
        <v>6</v>
      </c>
      <c r="P46" s="15">
        <v>7</v>
      </c>
      <c r="Q46" s="15">
        <v>7</v>
      </c>
      <c r="R46" s="69">
        <v>9</v>
      </c>
      <c r="S46" s="342"/>
      <c r="T46" s="16">
        <f t="shared" si="31"/>
        <v>29</v>
      </c>
      <c r="U46" s="14">
        <v>4</v>
      </c>
      <c r="V46" s="15">
        <v>4</v>
      </c>
      <c r="W46" s="15">
        <v>6</v>
      </c>
      <c r="X46" s="69">
        <v>3</v>
      </c>
      <c r="Y46" s="342"/>
      <c r="Z46" s="16">
        <f t="shared" si="32"/>
        <v>17</v>
      </c>
      <c r="AA46" s="12"/>
      <c r="AB46" s="14">
        <v>7</v>
      </c>
      <c r="AC46" s="15">
        <v>7</v>
      </c>
      <c r="AD46" s="15">
        <v>8</v>
      </c>
      <c r="AE46" s="69">
        <v>9</v>
      </c>
      <c r="AF46" s="342"/>
      <c r="AG46" s="16">
        <f t="shared" si="33"/>
        <v>31</v>
      </c>
      <c r="AH46" s="32">
        <v>7</v>
      </c>
      <c r="AI46" s="15">
        <v>6</v>
      </c>
      <c r="AJ46" s="15">
        <v>7</v>
      </c>
      <c r="AK46" s="69">
        <v>9</v>
      </c>
      <c r="AL46" s="342"/>
      <c r="AM46" s="69">
        <f t="shared" si="34"/>
        <v>29</v>
      </c>
      <c r="AN46" s="14">
        <v>6</v>
      </c>
      <c r="AO46" s="15">
        <v>6</v>
      </c>
      <c r="AP46" s="15">
        <v>7</v>
      </c>
      <c r="AQ46" s="69">
        <v>6</v>
      </c>
      <c r="AR46" s="342"/>
      <c r="AS46" s="16">
        <f t="shared" si="35"/>
        <v>25</v>
      </c>
      <c r="AT46" s="14">
        <v>5</v>
      </c>
      <c r="AU46" s="15">
        <v>6</v>
      </c>
      <c r="AV46" s="15">
        <v>7</v>
      </c>
      <c r="AW46" s="69">
        <v>8</v>
      </c>
      <c r="AX46" s="342"/>
      <c r="AY46" s="342"/>
      <c r="AZ46" s="16">
        <f t="shared" si="36"/>
        <v>26</v>
      </c>
      <c r="BB46" s="96">
        <f t="shared" si="12"/>
        <v>51</v>
      </c>
      <c r="BC46" s="14">
        <f t="shared" si="37"/>
        <v>63</v>
      </c>
      <c r="BD46" s="16">
        <f t="shared" si="42"/>
        <v>2</v>
      </c>
      <c r="BE46" s="14">
        <f t="shared" si="38"/>
        <v>51</v>
      </c>
      <c r="BF46" s="16">
        <f t="shared" si="43"/>
        <v>4</v>
      </c>
      <c r="BG46" s="14">
        <f t="shared" si="39"/>
        <v>54</v>
      </c>
      <c r="BH46" s="16">
        <f t="shared" si="44"/>
        <v>2</v>
      </c>
      <c r="BI46" s="14">
        <f t="shared" si="40"/>
        <v>43</v>
      </c>
      <c r="BJ46" s="16">
        <f t="shared" si="45"/>
        <v>6</v>
      </c>
      <c r="BK46" s="14">
        <f t="shared" si="41"/>
        <v>211</v>
      </c>
      <c r="BL46" s="16">
        <f t="shared" si="46"/>
        <v>2</v>
      </c>
    </row>
    <row r="47" spans="1:64" ht="12.75">
      <c r="A47" s="26" t="s">
        <v>22</v>
      </c>
      <c r="B47" s="338">
        <f>'Resultat Snörakan'!B58</f>
        <v>52</v>
      </c>
      <c r="C47" s="14">
        <v>7</v>
      </c>
      <c r="D47" s="15">
        <v>8</v>
      </c>
      <c r="E47" s="15">
        <v>6</v>
      </c>
      <c r="F47" s="69">
        <v>7</v>
      </c>
      <c r="G47" s="342"/>
      <c r="H47" s="16">
        <f t="shared" si="29"/>
        <v>28</v>
      </c>
      <c r="I47" s="14">
        <v>4</v>
      </c>
      <c r="J47" s="15">
        <v>5</v>
      </c>
      <c r="K47" s="15">
        <v>6</v>
      </c>
      <c r="L47" s="69">
        <v>8</v>
      </c>
      <c r="M47" s="342"/>
      <c r="N47" s="16">
        <f t="shared" si="30"/>
        <v>23</v>
      </c>
      <c r="O47" s="14">
        <v>5</v>
      </c>
      <c r="P47" s="15">
        <v>7</v>
      </c>
      <c r="Q47" s="15">
        <v>6</v>
      </c>
      <c r="R47" s="69">
        <v>7</v>
      </c>
      <c r="S47" s="342"/>
      <c r="T47" s="16">
        <f t="shared" si="31"/>
        <v>25</v>
      </c>
      <c r="U47" s="14">
        <v>5</v>
      </c>
      <c r="V47" s="15">
        <v>8</v>
      </c>
      <c r="W47" s="15">
        <v>6</v>
      </c>
      <c r="X47" s="69">
        <v>3</v>
      </c>
      <c r="Y47" s="342"/>
      <c r="Z47" s="16">
        <f t="shared" si="32"/>
        <v>22</v>
      </c>
      <c r="AA47" s="12"/>
      <c r="AB47" s="14">
        <v>6</v>
      </c>
      <c r="AC47" s="15">
        <v>8</v>
      </c>
      <c r="AD47" s="15">
        <v>6</v>
      </c>
      <c r="AE47" s="69">
        <v>7</v>
      </c>
      <c r="AF47" s="342"/>
      <c r="AG47" s="16">
        <f t="shared" si="33"/>
        <v>27</v>
      </c>
      <c r="AH47" s="32">
        <v>6</v>
      </c>
      <c r="AI47" s="15">
        <v>5</v>
      </c>
      <c r="AJ47" s="15">
        <v>6</v>
      </c>
      <c r="AK47" s="69">
        <v>7</v>
      </c>
      <c r="AL47" s="342"/>
      <c r="AM47" s="69">
        <f t="shared" si="34"/>
        <v>24</v>
      </c>
      <c r="AN47" s="14">
        <v>6</v>
      </c>
      <c r="AO47" s="15">
        <v>8</v>
      </c>
      <c r="AP47" s="15">
        <v>6</v>
      </c>
      <c r="AQ47" s="69">
        <v>7</v>
      </c>
      <c r="AR47" s="342"/>
      <c r="AS47" s="16">
        <f t="shared" si="35"/>
        <v>27</v>
      </c>
      <c r="AT47" s="14">
        <v>6</v>
      </c>
      <c r="AU47" s="15">
        <v>8</v>
      </c>
      <c r="AV47" s="15">
        <v>6</v>
      </c>
      <c r="AW47" s="69">
        <v>7</v>
      </c>
      <c r="AX47" s="342"/>
      <c r="AY47" s="342"/>
      <c r="AZ47" s="16">
        <f t="shared" si="36"/>
        <v>27</v>
      </c>
      <c r="BB47" s="96">
        <f t="shared" si="12"/>
        <v>52</v>
      </c>
      <c r="BC47" s="14">
        <f t="shared" si="37"/>
        <v>55</v>
      </c>
      <c r="BD47" s="16">
        <f t="shared" si="42"/>
        <v>3</v>
      </c>
      <c r="BE47" s="14">
        <f t="shared" si="38"/>
        <v>47</v>
      </c>
      <c r="BF47" s="16">
        <f t="shared" si="43"/>
        <v>7</v>
      </c>
      <c r="BG47" s="14">
        <f t="shared" si="39"/>
        <v>52</v>
      </c>
      <c r="BH47" s="16">
        <f t="shared" si="44"/>
        <v>4</v>
      </c>
      <c r="BI47" s="14">
        <f t="shared" si="40"/>
        <v>49</v>
      </c>
      <c r="BJ47" s="16">
        <f t="shared" si="45"/>
        <v>2</v>
      </c>
      <c r="BK47" s="14">
        <f t="shared" si="41"/>
        <v>203</v>
      </c>
      <c r="BL47" s="16">
        <f t="shared" si="46"/>
        <v>3</v>
      </c>
    </row>
    <row r="48" spans="1:64" ht="12.75">
      <c r="A48" s="26" t="s">
        <v>26</v>
      </c>
      <c r="B48" s="336">
        <f>'Resultat Snörakan'!B59</f>
        <v>53</v>
      </c>
      <c r="C48" s="14"/>
      <c r="D48" s="15"/>
      <c r="E48" s="15"/>
      <c r="F48" s="69"/>
      <c r="G48" s="342"/>
      <c r="H48" s="16">
        <f t="shared" si="29"/>
        <v>0</v>
      </c>
      <c r="I48" s="14">
        <v>3</v>
      </c>
      <c r="J48" s="15">
        <v>3</v>
      </c>
      <c r="K48" s="15">
        <v>5</v>
      </c>
      <c r="L48" s="69">
        <v>3</v>
      </c>
      <c r="M48" s="342"/>
      <c r="N48" s="16">
        <f t="shared" si="30"/>
        <v>14</v>
      </c>
      <c r="O48" s="14"/>
      <c r="P48" s="15"/>
      <c r="Q48" s="15"/>
      <c r="R48" s="69"/>
      <c r="S48" s="342"/>
      <c r="T48" s="16">
        <f t="shared" si="31"/>
        <v>0</v>
      </c>
      <c r="U48" s="14">
        <v>4</v>
      </c>
      <c r="V48" s="15">
        <v>5</v>
      </c>
      <c r="W48" s="15">
        <v>5</v>
      </c>
      <c r="X48" s="69">
        <v>3</v>
      </c>
      <c r="Y48" s="342"/>
      <c r="Z48" s="16">
        <f t="shared" si="32"/>
        <v>17</v>
      </c>
      <c r="AA48" s="12"/>
      <c r="AB48" s="14"/>
      <c r="AC48" s="15"/>
      <c r="AD48" s="15"/>
      <c r="AE48" s="69"/>
      <c r="AF48" s="342"/>
      <c r="AG48" s="16">
        <f t="shared" si="33"/>
        <v>0</v>
      </c>
      <c r="AH48" s="32">
        <v>3</v>
      </c>
      <c r="AI48" s="15">
        <v>4</v>
      </c>
      <c r="AJ48" s="15">
        <v>4</v>
      </c>
      <c r="AK48" s="69">
        <v>5</v>
      </c>
      <c r="AL48" s="342"/>
      <c r="AM48" s="69">
        <f t="shared" si="34"/>
        <v>16</v>
      </c>
      <c r="AN48" s="14"/>
      <c r="AO48" s="15"/>
      <c r="AP48" s="15"/>
      <c r="AQ48" s="69"/>
      <c r="AR48" s="342"/>
      <c r="AS48" s="16">
        <f t="shared" si="35"/>
        <v>0</v>
      </c>
      <c r="AT48" s="14">
        <v>3</v>
      </c>
      <c r="AU48" s="15">
        <v>4</v>
      </c>
      <c r="AV48" s="15">
        <v>5</v>
      </c>
      <c r="AW48" s="69">
        <v>4</v>
      </c>
      <c r="AX48" s="342"/>
      <c r="AY48" s="342"/>
      <c r="AZ48" s="16">
        <f t="shared" si="36"/>
        <v>16</v>
      </c>
      <c r="BB48" s="96">
        <f t="shared" si="12"/>
        <v>53</v>
      </c>
      <c r="BC48" s="14">
        <f t="shared" si="37"/>
        <v>0</v>
      </c>
      <c r="BD48" s="16">
        <f t="shared" si="42"/>
        <v>11</v>
      </c>
      <c r="BE48" s="14">
        <f t="shared" si="38"/>
        <v>30</v>
      </c>
      <c r="BF48" s="16">
        <f t="shared" si="43"/>
        <v>10</v>
      </c>
      <c r="BG48" s="14">
        <f t="shared" si="39"/>
        <v>0</v>
      </c>
      <c r="BH48" s="16">
        <f t="shared" si="44"/>
        <v>11</v>
      </c>
      <c r="BI48" s="14">
        <f t="shared" si="40"/>
        <v>33</v>
      </c>
      <c r="BJ48" s="16">
        <f t="shared" si="45"/>
        <v>9</v>
      </c>
      <c r="BK48" s="14">
        <f t="shared" si="41"/>
        <v>63</v>
      </c>
      <c r="BL48" s="16">
        <f t="shared" si="46"/>
        <v>11</v>
      </c>
    </row>
    <row r="49" spans="1:64" ht="12.75">
      <c r="A49" s="26"/>
      <c r="B49" s="338">
        <f>'Resultat Snörakan'!B60</f>
        <v>54</v>
      </c>
      <c r="C49" s="14">
        <v>4</v>
      </c>
      <c r="D49" s="15">
        <v>4</v>
      </c>
      <c r="E49" s="15">
        <v>5</v>
      </c>
      <c r="F49" s="69">
        <v>5</v>
      </c>
      <c r="G49" s="342"/>
      <c r="H49" s="16">
        <f t="shared" si="29"/>
        <v>18</v>
      </c>
      <c r="I49" s="14">
        <v>3</v>
      </c>
      <c r="J49" s="15">
        <v>3</v>
      </c>
      <c r="K49" s="15">
        <v>4</v>
      </c>
      <c r="L49" s="69">
        <v>3</v>
      </c>
      <c r="M49" s="342"/>
      <c r="N49" s="16">
        <f t="shared" si="30"/>
        <v>13</v>
      </c>
      <c r="O49" s="14">
        <v>3</v>
      </c>
      <c r="P49" s="15">
        <v>4</v>
      </c>
      <c r="Q49" s="15">
        <v>6</v>
      </c>
      <c r="R49" s="69">
        <v>3</v>
      </c>
      <c r="S49" s="342"/>
      <c r="T49" s="16">
        <f t="shared" si="31"/>
        <v>16</v>
      </c>
      <c r="U49" s="14">
        <v>3</v>
      </c>
      <c r="V49" s="15">
        <v>3</v>
      </c>
      <c r="W49" s="15">
        <v>4</v>
      </c>
      <c r="X49" s="69">
        <v>5</v>
      </c>
      <c r="Y49" s="342"/>
      <c r="Z49" s="16">
        <f t="shared" si="32"/>
        <v>15</v>
      </c>
      <c r="AA49" s="12"/>
      <c r="AB49" s="14">
        <v>4</v>
      </c>
      <c r="AC49" s="15">
        <v>4</v>
      </c>
      <c r="AD49" s="15">
        <v>4</v>
      </c>
      <c r="AE49" s="69">
        <v>4</v>
      </c>
      <c r="AF49" s="342"/>
      <c r="AG49" s="16">
        <f t="shared" si="33"/>
        <v>16</v>
      </c>
      <c r="AH49" s="32">
        <v>3</v>
      </c>
      <c r="AI49" s="15">
        <v>4</v>
      </c>
      <c r="AJ49" s="15">
        <v>4</v>
      </c>
      <c r="AK49" s="69">
        <v>4</v>
      </c>
      <c r="AL49" s="342"/>
      <c r="AM49" s="69">
        <f t="shared" si="34"/>
        <v>15</v>
      </c>
      <c r="AN49" s="14">
        <v>3</v>
      </c>
      <c r="AO49" s="15">
        <v>4</v>
      </c>
      <c r="AP49" s="15">
        <v>4</v>
      </c>
      <c r="AQ49" s="69">
        <v>3</v>
      </c>
      <c r="AR49" s="342"/>
      <c r="AS49" s="16">
        <f t="shared" si="35"/>
        <v>14</v>
      </c>
      <c r="AT49" s="14">
        <v>3</v>
      </c>
      <c r="AU49" s="15">
        <v>4</v>
      </c>
      <c r="AV49" s="15">
        <v>4</v>
      </c>
      <c r="AW49" s="69">
        <v>6</v>
      </c>
      <c r="AX49" s="342"/>
      <c r="AY49" s="342"/>
      <c r="AZ49" s="16">
        <f t="shared" si="36"/>
        <v>17</v>
      </c>
      <c r="BB49" s="96">
        <f t="shared" si="12"/>
        <v>54</v>
      </c>
      <c r="BC49" s="14">
        <f t="shared" si="37"/>
        <v>34</v>
      </c>
      <c r="BD49" s="16">
        <f t="shared" si="42"/>
        <v>10</v>
      </c>
      <c r="BE49" s="14">
        <f t="shared" si="38"/>
        <v>28</v>
      </c>
      <c r="BF49" s="16">
        <f t="shared" si="43"/>
        <v>11</v>
      </c>
      <c r="BG49" s="14">
        <f t="shared" si="39"/>
        <v>30</v>
      </c>
      <c r="BH49" s="16">
        <f t="shared" si="44"/>
        <v>10</v>
      </c>
      <c r="BI49" s="14">
        <f t="shared" si="40"/>
        <v>32</v>
      </c>
      <c r="BJ49" s="16">
        <f t="shared" si="45"/>
        <v>10</v>
      </c>
      <c r="BK49" s="14">
        <f t="shared" si="41"/>
        <v>124</v>
      </c>
      <c r="BL49" s="16">
        <f t="shared" si="46"/>
        <v>10</v>
      </c>
    </row>
    <row r="50" spans="1:64" ht="12.75">
      <c r="A50" s="26"/>
      <c r="B50" s="338">
        <f>'Resultat Snörakan'!B61</f>
        <v>55</v>
      </c>
      <c r="C50" s="14">
        <v>5</v>
      </c>
      <c r="D50" s="15">
        <v>5</v>
      </c>
      <c r="E50" s="15">
        <v>6</v>
      </c>
      <c r="F50" s="69">
        <v>3</v>
      </c>
      <c r="G50" s="342"/>
      <c r="H50" s="16">
        <f aca="true" t="shared" si="47" ref="H50:H55">SUM(C50:G50)</f>
        <v>19</v>
      </c>
      <c r="I50" s="14">
        <v>7</v>
      </c>
      <c r="J50" s="15">
        <v>4</v>
      </c>
      <c r="K50" s="15">
        <v>6</v>
      </c>
      <c r="L50" s="69">
        <v>7</v>
      </c>
      <c r="M50" s="342"/>
      <c r="N50" s="16">
        <f aca="true" t="shared" si="48" ref="N50:N55">SUM(I50:M50)</f>
        <v>24</v>
      </c>
      <c r="O50" s="14">
        <v>6</v>
      </c>
      <c r="P50" s="15">
        <v>5</v>
      </c>
      <c r="Q50" s="15">
        <v>6</v>
      </c>
      <c r="R50" s="69">
        <v>7</v>
      </c>
      <c r="S50" s="342"/>
      <c r="T50" s="16">
        <f aca="true" t="shared" si="49" ref="T50:T55">SUM(O50:S50)</f>
        <v>24</v>
      </c>
      <c r="U50" s="14">
        <v>6</v>
      </c>
      <c r="V50" s="15">
        <v>4</v>
      </c>
      <c r="W50" s="15">
        <v>6</v>
      </c>
      <c r="X50" s="69">
        <v>6</v>
      </c>
      <c r="Y50" s="342"/>
      <c r="Z50" s="16">
        <f aca="true" t="shared" si="50" ref="Z50:Z55">SUM(U50:Y50)</f>
        <v>22</v>
      </c>
      <c r="AA50" s="12"/>
      <c r="AB50" s="14">
        <v>3</v>
      </c>
      <c r="AC50" s="15">
        <v>4</v>
      </c>
      <c r="AD50" s="15">
        <v>5</v>
      </c>
      <c r="AE50" s="69">
        <v>7</v>
      </c>
      <c r="AF50" s="342"/>
      <c r="AG50" s="16">
        <f aca="true" t="shared" si="51" ref="AG50:AG55">SUM(AB50:AF50)</f>
        <v>19</v>
      </c>
      <c r="AH50" s="32">
        <v>7</v>
      </c>
      <c r="AI50" s="15">
        <v>5</v>
      </c>
      <c r="AJ50" s="15">
        <v>6</v>
      </c>
      <c r="AK50" s="69">
        <v>8</v>
      </c>
      <c r="AL50" s="342"/>
      <c r="AM50" s="69">
        <f aca="true" t="shared" si="52" ref="AM50:AM55">SUM(AH50:AL50)</f>
        <v>26</v>
      </c>
      <c r="AN50" s="14">
        <v>7</v>
      </c>
      <c r="AO50" s="15">
        <v>5</v>
      </c>
      <c r="AP50" s="15">
        <v>5</v>
      </c>
      <c r="AQ50" s="69">
        <v>8</v>
      </c>
      <c r="AR50" s="342"/>
      <c r="AS50" s="16">
        <f aca="true" t="shared" si="53" ref="AS50:AS55">SUM(AN50:AR50)</f>
        <v>25</v>
      </c>
      <c r="AT50" s="14">
        <v>6</v>
      </c>
      <c r="AU50" s="15">
        <v>4</v>
      </c>
      <c r="AV50" s="15">
        <v>6</v>
      </c>
      <c r="AW50" s="69">
        <v>7</v>
      </c>
      <c r="AX50" s="342"/>
      <c r="AY50" s="342"/>
      <c r="AZ50" s="16">
        <f aca="true" t="shared" si="54" ref="AZ50:AZ55">SUM(AT50:AX50)</f>
        <v>23</v>
      </c>
      <c r="BB50" s="96">
        <f aca="true" t="shared" si="55" ref="BB50:BB55">B50</f>
        <v>55</v>
      </c>
      <c r="BC50" s="14">
        <f aca="true" t="shared" si="56" ref="BC50:BC55">H50+AG50</f>
        <v>38</v>
      </c>
      <c r="BD50" s="16">
        <f t="shared" si="42"/>
        <v>9</v>
      </c>
      <c r="BE50" s="14">
        <f aca="true" t="shared" si="57" ref="BE50:BE55">N50+AM50</f>
        <v>50</v>
      </c>
      <c r="BF50" s="16">
        <f t="shared" si="43"/>
        <v>5</v>
      </c>
      <c r="BG50" s="14">
        <f aca="true" t="shared" si="58" ref="BG50:BG55">T50+AS50</f>
        <v>49</v>
      </c>
      <c r="BH50" s="16">
        <f t="shared" si="44"/>
        <v>6</v>
      </c>
      <c r="BI50" s="14">
        <f aca="true" t="shared" si="59" ref="BI50:BI55">Z50+AZ50</f>
        <v>45</v>
      </c>
      <c r="BJ50" s="16">
        <f t="shared" si="45"/>
        <v>4</v>
      </c>
      <c r="BK50" s="14">
        <f aca="true" t="shared" si="60" ref="BK50:BK55">BI50+BG50+BE50+BC50</f>
        <v>182</v>
      </c>
      <c r="BL50" s="16">
        <f t="shared" si="46"/>
        <v>6</v>
      </c>
    </row>
    <row r="51" spans="1:64" ht="12.75">
      <c r="A51" s="26"/>
      <c r="B51" s="338">
        <f>'Resultat Snörakan'!B62</f>
        <v>56</v>
      </c>
      <c r="C51" s="14">
        <v>5</v>
      </c>
      <c r="D51" s="15">
        <v>9</v>
      </c>
      <c r="E51" s="15">
        <v>7</v>
      </c>
      <c r="F51" s="69">
        <v>9</v>
      </c>
      <c r="G51" s="342"/>
      <c r="H51" s="16">
        <f t="shared" si="47"/>
        <v>30</v>
      </c>
      <c r="I51" s="14">
        <v>6</v>
      </c>
      <c r="J51" s="15">
        <v>7</v>
      </c>
      <c r="K51" s="15">
        <v>8</v>
      </c>
      <c r="L51" s="69">
        <v>7</v>
      </c>
      <c r="M51" s="342"/>
      <c r="N51" s="16">
        <f t="shared" si="48"/>
        <v>28</v>
      </c>
      <c r="O51" s="14">
        <v>7</v>
      </c>
      <c r="P51" s="15">
        <v>9</v>
      </c>
      <c r="Q51" s="15">
        <v>8</v>
      </c>
      <c r="R51" s="69">
        <v>9</v>
      </c>
      <c r="S51" s="342"/>
      <c r="T51" s="16">
        <f t="shared" si="49"/>
        <v>33</v>
      </c>
      <c r="U51" s="14">
        <v>7</v>
      </c>
      <c r="V51" s="15">
        <v>8</v>
      </c>
      <c r="W51" s="15">
        <v>8</v>
      </c>
      <c r="X51" s="69">
        <v>8</v>
      </c>
      <c r="Y51" s="342"/>
      <c r="Z51" s="16">
        <f t="shared" si="50"/>
        <v>31</v>
      </c>
      <c r="AA51" s="12"/>
      <c r="AB51" s="14">
        <v>7</v>
      </c>
      <c r="AC51" s="15">
        <v>9</v>
      </c>
      <c r="AD51" s="15">
        <v>8</v>
      </c>
      <c r="AE51" s="69">
        <v>10</v>
      </c>
      <c r="AF51" s="342"/>
      <c r="AG51" s="16">
        <f t="shared" si="51"/>
        <v>34</v>
      </c>
      <c r="AH51" s="32">
        <v>6</v>
      </c>
      <c r="AI51" s="15">
        <v>7</v>
      </c>
      <c r="AJ51" s="15">
        <v>7</v>
      </c>
      <c r="AK51" s="69">
        <v>8</v>
      </c>
      <c r="AL51" s="342"/>
      <c r="AM51" s="69">
        <f t="shared" si="52"/>
        <v>28</v>
      </c>
      <c r="AN51" s="14">
        <v>6</v>
      </c>
      <c r="AO51" s="15">
        <v>9</v>
      </c>
      <c r="AP51" s="15">
        <v>8</v>
      </c>
      <c r="AQ51" s="69">
        <v>10</v>
      </c>
      <c r="AR51" s="342"/>
      <c r="AS51" s="16">
        <f t="shared" si="53"/>
        <v>33</v>
      </c>
      <c r="AT51" s="14">
        <v>6</v>
      </c>
      <c r="AU51" s="15">
        <v>8</v>
      </c>
      <c r="AV51" s="15">
        <v>7</v>
      </c>
      <c r="AW51" s="69">
        <v>8</v>
      </c>
      <c r="AX51" s="342"/>
      <c r="AY51" s="342"/>
      <c r="AZ51" s="16">
        <f t="shared" si="54"/>
        <v>29</v>
      </c>
      <c r="BB51" s="96">
        <f t="shared" si="55"/>
        <v>56</v>
      </c>
      <c r="BC51" s="14">
        <f t="shared" si="56"/>
        <v>64</v>
      </c>
      <c r="BD51" s="16">
        <f t="shared" si="42"/>
        <v>1</v>
      </c>
      <c r="BE51" s="14">
        <f t="shared" si="57"/>
        <v>56</v>
      </c>
      <c r="BF51" s="16">
        <f t="shared" si="43"/>
        <v>1</v>
      </c>
      <c r="BG51" s="14">
        <f t="shared" si="58"/>
        <v>66</v>
      </c>
      <c r="BH51" s="16">
        <f t="shared" si="44"/>
        <v>1</v>
      </c>
      <c r="BI51" s="14">
        <f t="shared" si="59"/>
        <v>60</v>
      </c>
      <c r="BJ51" s="16">
        <f t="shared" si="45"/>
        <v>1</v>
      </c>
      <c r="BK51" s="14">
        <f t="shared" si="60"/>
        <v>246</v>
      </c>
      <c r="BL51" s="16">
        <f t="shared" si="46"/>
        <v>1</v>
      </c>
    </row>
    <row r="52" spans="1:64" ht="12.75">
      <c r="A52" s="26"/>
      <c r="B52" s="338">
        <f>'Resultat Snörakan'!B63</f>
        <v>57</v>
      </c>
      <c r="C52" s="14">
        <v>5</v>
      </c>
      <c r="D52" s="15">
        <v>4</v>
      </c>
      <c r="E52" s="15">
        <v>6</v>
      </c>
      <c r="F52" s="69">
        <v>6</v>
      </c>
      <c r="G52" s="342"/>
      <c r="H52" s="16">
        <f t="shared" si="47"/>
        <v>21</v>
      </c>
      <c r="I52" s="14">
        <v>5</v>
      </c>
      <c r="J52" s="15">
        <v>3</v>
      </c>
      <c r="K52" s="15">
        <v>7</v>
      </c>
      <c r="L52" s="69">
        <v>6</v>
      </c>
      <c r="M52" s="342"/>
      <c r="N52" s="16">
        <f t="shared" si="48"/>
        <v>21</v>
      </c>
      <c r="O52" s="14">
        <v>4</v>
      </c>
      <c r="P52" s="15">
        <v>4</v>
      </c>
      <c r="Q52" s="15">
        <v>4</v>
      </c>
      <c r="R52" s="69">
        <v>3</v>
      </c>
      <c r="S52" s="342"/>
      <c r="T52" s="16">
        <f t="shared" si="49"/>
        <v>15</v>
      </c>
      <c r="U52" s="14">
        <v>4</v>
      </c>
      <c r="V52" s="15">
        <v>4</v>
      </c>
      <c r="W52" s="15">
        <v>6</v>
      </c>
      <c r="X52" s="69">
        <v>3</v>
      </c>
      <c r="Y52" s="342"/>
      <c r="Z52" s="16">
        <f t="shared" si="50"/>
        <v>17</v>
      </c>
      <c r="AA52" s="12"/>
      <c r="AB52" s="14">
        <v>4</v>
      </c>
      <c r="AC52" s="15">
        <v>5</v>
      </c>
      <c r="AD52" s="15">
        <v>4</v>
      </c>
      <c r="AE52" s="69">
        <v>6</v>
      </c>
      <c r="AF52" s="342"/>
      <c r="AG52" s="16">
        <f t="shared" si="51"/>
        <v>19</v>
      </c>
      <c r="AH52" s="32">
        <v>4</v>
      </c>
      <c r="AI52" s="15">
        <v>5</v>
      </c>
      <c r="AJ52" s="15">
        <v>5</v>
      </c>
      <c r="AK52" s="69">
        <v>7</v>
      </c>
      <c r="AL52" s="342"/>
      <c r="AM52" s="69">
        <f t="shared" si="52"/>
        <v>21</v>
      </c>
      <c r="AN52" s="14">
        <v>4</v>
      </c>
      <c r="AO52" s="15">
        <v>5</v>
      </c>
      <c r="AP52" s="15">
        <v>4</v>
      </c>
      <c r="AQ52" s="69">
        <v>6</v>
      </c>
      <c r="AR52" s="342"/>
      <c r="AS52" s="16">
        <f t="shared" si="53"/>
        <v>19</v>
      </c>
      <c r="AT52" s="14">
        <v>4</v>
      </c>
      <c r="AU52" s="15">
        <v>5</v>
      </c>
      <c r="AV52" s="15">
        <v>5</v>
      </c>
      <c r="AW52" s="69">
        <v>4</v>
      </c>
      <c r="AX52" s="342"/>
      <c r="AY52" s="342"/>
      <c r="AZ52" s="16">
        <f t="shared" si="54"/>
        <v>18</v>
      </c>
      <c r="BB52" s="96">
        <f t="shared" si="55"/>
        <v>57</v>
      </c>
      <c r="BC52" s="14">
        <f t="shared" si="56"/>
        <v>40</v>
      </c>
      <c r="BD52" s="16">
        <f t="shared" si="42"/>
        <v>8</v>
      </c>
      <c r="BE52" s="14">
        <f t="shared" si="57"/>
        <v>42</v>
      </c>
      <c r="BF52" s="16">
        <f t="shared" si="43"/>
        <v>8</v>
      </c>
      <c r="BG52" s="14">
        <f t="shared" si="58"/>
        <v>34</v>
      </c>
      <c r="BH52" s="16">
        <f t="shared" si="44"/>
        <v>9</v>
      </c>
      <c r="BI52" s="14">
        <f t="shared" si="59"/>
        <v>35</v>
      </c>
      <c r="BJ52" s="16">
        <f t="shared" si="45"/>
        <v>8</v>
      </c>
      <c r="BK52" s="14">
        <f t="shared" si="60"/>
        <v>151</v>
      </c>
      <c r="BL52" s="16">
        <f t="shared" si="46"/>
        <v>9</v>
      </c>
    </row>
    <row r="53" spans="1:64" ht="12.75">
      <c r="A53" s="26"/>
      <c r="B53" s="338">
        <f>'Resultat Snörakan'!B64</f>
        <v>0</v>
      </c>
      <c r="C53" s="14"/>
      <c r="D53" s="15"/>
      <c r="E53" s="15"/>
      <c r="F53" s="69" t="s">
        <v>190</v>
      </c>
      <c r="G53" s="342"/>
      <c r="H53" s="16">
        <f t="shared" si="47"/>
        <v>0</v>
      </c>
      <c r="I53" s="14"/>
      <c r="J53" s="15"/>
      <c r="K53" s="15"/>
      <c r="L53" s="69"/>
      <c r="M53" s="342"/>
      <c r="N53" s="16">
        <f t="shared" si="48"/>
        <v>0</v>
      </c>
      <c r="O53" s="14"/>
      <c r="P53" s="15"/>
      <c r="Q53" s="15"/>
      <c r="R53" s="69"/>
      <c r="S53" s="342"/>
      <c r="T53" s="16">
        <f t="shared" si="49"/>
        <v>0</v>
      </c>
      <c r="U53" s="14"/>
      <c r="V53" s="15"/>
      <c r="W53" s="15"/>
      <c r="X53" s="69"/>
      <c r="Y53" s="342"/>
      <c r="Z53" s="16">
        <f t="shared" si="50"/>
        <v>0</v>
      </c>
      <c r="AA53" s="12"/>
      <c r="AB53" s="14"/>
      <c r="AC53" s="15"/>
      <c r="AD53" s="15"/>
      <c r="AE53" s="69"/>
      <c r="AF53" s="342"/>
      <c r="AG53" s="16">
        <f t="shared" si="51"/>
        <v>0</v>
      </c>
      <c r="AH53" s="32"/>
      <c r="AI53" s="15"/>
      <c r="AJ53" s="15"/>
      <c r="AK53" s="69"/>
      <c r="AL53" s="342"/>
      <c r="AM53" s="69">
        <f t="shared" si="52"/>
        <v>0</v>
      </c>
      <c r="AN53" s="14"/>
      <c r="AO53" s="15"/>
      <c r="AP53" s="15"/>
      <c r="AQ53" s="69"/>
      <c r="AR53" s="342"/>
      <c r="AS53" s="16">
        <f t="shared" si="53"/>
        <v>0</v>
      </c>
      <c r="AT53" s="14"/>
      <c r="AU53" s="15"/>
      <c r="AV53" s="15"/>
      <c r="AW53" s="69"/>
      <c r="AX53" s="342"/>
      <c r="AY53" s="342"/>
      <c r="AZ53" s="16">
        <f t="shared" si="54"/>
        <v>0</v>
      </c>
      <c r="BB53" s="96">
        <f t="shared" si="55"/>
        <v>0</v>
      </c>
      <c r="BC53" s="14">
        <f t="shared" si="56"/>
        <v>0</v>
      </c>
      <c r="BD53" s="16">
        <f t="shared" si="42"/>
        <v>11</v>
      </c>
      <c r="BE53" s="14">
        <f t="shared" si="57"/>
        <v>0</v>
      </c>
      <c r="BF53" s="16">
        <f t="shared" si="43"/>
        <v>12</v>
      </c>
      <c r="BG53" s="14">
        <f t="shared" si="58"/>
        <v>0</v>
      </c>
      <c r="BH53" s="16">
        <f t="shared" si="44"/>
        <v>11</v>
      </c>
      <c r="BI53" s="14">
        <f t="shared" si="59"/>
        <v>0</v>
      </c>
      <c r="BJ53" s="16">
        <f t="shared" si="45"/>
        <v>11</v>
      </c>
      <c r="BK53" s="14">
        <f t="shared" si="60"/>
        <v>0</v>
      </c>
      <c r="BL53" s="16">
        <f t="shared" si="46"/>
        <v>12</v>
      </c>
    </row>
    <row r="54" spans="1:64" ht="12.75">
      <c r="A54" s="26"/>
      <c r="B54" s="338">
        <f>'Resultat Snörakan'!B65</f>
        <v>0</v>
      </c>
      <c r="C54" s="14"/>
      <c r="D54" s="15"/>
      <c r="E54" s="15"/>
      <c r="F54" s="69"/>
      <c r="G54" s="342"/>
      <c r="H54" s="16">
        <f t="shared" si="47"/>
        <v>0</v>
      </c>
      <c r="I54" s="14"/>
      <c r="J54" s="15"/>
      <c r="K54" s="15"/>
      <c r="L54" s="69"/>
      <c r="M54" s="342"/>
      <c r="N54" s="16">
        <f t="shared" si="48"/>
        <v>0</v>
      </c>
      <c r="O54" s="14"/>
      <c r="P54" s="15"/>
      <c r="Q54" s="15"/>
      <c r="R54" s="69"/>
      <c r="S54" s="342"/>
      <c r="T54" s="16">
        <f t="shared" si="49"/>
        <v>0</v>
      </c>
      <c r="U54" s="14"/>
      <c r="V54" s="15"/>
      <c r="W54" s="15"/>
      <c r="X54" s="69"/>
      <c r="Y54" s="342"/>
      <c r="Z54" s="16">
        <f t="shared" si="50"/>
        <v>0</v>
      </c>
      <c r="AA54" s="12"/>
      <c r="AB54" s="14"/>
      <c r="AC54" s="15"/>
      <c r="AD54" s="15"/>
      <c r="AE54" s="69"/>
      <c r="AF54" s="342"/>
      <c r="AG54" s="16">
        <f t="shared" si="51"/>
        <v>0</v>
      </c>
      <c r="AH54" s="32"/>
      <c r="AI54" s="15"/>
      <c r="AJ54" s="15"/>
      <c r="AK54" s="69"/>
      <c r="AL54" s="342"/>
      <c r="AM54" s="69">
        <f t="shared" si="52"/>
        <v>0</v>
      </c>
      <c r="AN54" s="14"/>
      <c r="AO54" s="15"/>
      <c r="AP54" s="15"/>
      <c r="AQ54" s="69"/>
      <c r="AR54" s="342"/>
      <c r="AS54" s="16">
        <f t="shared" si="53"/>
        <v>0</v>
      </c>
      <c r="AT54" s="14"/>
      <c r="AU54" s="15"/>
      <c r="AV54" s="15"/>
      <c r="AW54" s="69"/>
      <c r="AX54" s="342"/>
      <c r="AY54" s="342"/>
      <c r="AZ54" s="16">
        <f t="shared" si="54"/>
        <v>0</v>
      </c>
      <c r="BB54" s="96">
        <f t="shared" si="55"/>
        <v>0</v>
      </c>
      <c r="BC54" s="14">
        <f t="shared" si="56"/>
        <v>0</v>
      </c>
      <c r="BD54" s="16">
        <f t="shared" si="42"/>
        <v>11</v>
      </c>
      <c r="BE54" s="14">
        <f t="shared" si="57"/>
        <v>0</v>
      </c>
      <c r="BF54" s="16">
        <f t="shared" si="43"/>
        <v>12</v>
      </c>
      <c r="BG54" s="14">
        <f t="shared" si="58"/>
        <v>0</v>
      </c>
      <c r="BH54" s="16">
        <f t="shared" si="44"/>
        <v>11</v>
      </c>
      <c r="BI54" s="14">
        <f t="shared" si="59"/>
        <v>0</v>
      </c>
      <c r="BJ54" s="16">
        <f t="shared" si="45"/>
        <v>11</v>
      </c>
      <c r="BK54" s="14">
        <f t="shared" si="60"/>
        <v>0</v>
      </c>
      <c r="BL54" s="16">
        <f t="shared" si="46"/>
        <v>12</v>
      </c>
    </row>
    <row r="55" spans="1:64" ht="13.5" thickBot="1">
      <c r="A55" s="28"/>
      <c r="B55" s="437">
        <f>'Resultat Snörakan'!B66</f>
        <v>0</v>
      </c>
      <c r="C55" s="17"/>
      <c r="D55" s="18"/>
      <c r="E55" s="18"/>
      <c r="F55" s="435"/>
      <c r="G55" s="436"/>
      <c r="H55" s="71">
        <f t="shared" si="47"/>
        <v>0</v>
      </c>
      <c r="I55" s="17"/>
      <c r="J55" s="18"/>
      <c r="K55" s="18"/>
      <c r="L55" s="435"/>
      <c r="M55" s="436"/>
      <c r="N55" s="71">
        <f t="shared" si="48"/>
        <v>0</v>
      </c>
      <c r="O55" s="17"/>
      <c r="P55" s="18"/>
      <c r="Q55" s="18"/>
      <c r="R55" s="435"/>
      <c r="S55" s="436"/>
      <c r="T55" s="71">
        <f t="shared" si="49"/>
        <v>0</v>
      </c>
      <c r="U55" s="17"/>
      <c r="V55" s="18"/>
      <c r="W55" s="18"/>
      <c r="X55" s="435"/>
      <c r="Y55" s="436"/>
      <c r="Z55" s="71">
        <f t="shared" si="50"/>
        <v>0</v>
      </c>
      <c r="AA55" s="12"/>
      <c r="AB55" s="17"/>
      <c r="AC55" s="18"/>
      <c r="AD55" s="18"/>
      <c r="AE55" s="435"/>
      <c r="AF55" s="436"/>
      <c r="AG55" s="71">
        <f t="shared" si="51"/>
        <v>0</v>
      </c>
      <c r="AH55" s="33"/>
      <c r="AI55" s="18"/>
      <c r="AJ55" s="18"/>
      <c r="AK55" s="435"/>
      <c r="AL55" s="436"/>
      <c r="AM55" s="435">
        <f t="shared" si="52"/>
        <v>0</v>
      </c>
      <c r="AN55" s="17"/>
      <c r="AO55" s="18"/>
      <c r="AP55" s="18"/>
      <c r="AQ55" s="435"/>
      <c r="AR55" s="436"/>
      <c r="AS55" s="71">
        <f t="shared" si="53"/>
        <v>0</v>
      </c>
      <c r="AT55" s="17"/>
      <c r="AU55" s="18"/>
      <c r="AV55" s="18"/>
      <c r="AW55" s="435"/>
      <c r="AX55" s="436"/>
      <c r="AY55" s="436"/>
      <c r="AZ55" s="71">
        <f t="shared" si="54"/>
        <v>0</v>
      </c>
      <c r="BB55" s="97">
        <f t="shared" si="55"/>
        <v>0</v>
      </c>
      <c r="BC55" s="17">
        <f t="shared" si="56"/>
        <v>0</v>
      </c>
      <c r="BD55" s="71">
        <f t="shared" si="42"/>
        <v>11</v>
      </c>
      <c r="BE55" s="17">
        <f t="shared" si="57"/>
        <v>0</v>
      </c>
      <c r="BF55" s="71">
        <f t="shared" si="43"/>
        <v>12</v>
      </c>
      <c r="BG55" s="17">
        <f t="shared" si="58"/>
        <v>0</v>
      </c>
      <c r="BH55" s="71">
        <f t="shared" si="44"/>
        <v>11</v>
      </c>
      <c r="BI55" s="17">
        <f t="shared" si="59"/>
        <v>0</v>
      </c>
      <c r="BJ55" s="71">
        <f t="shared" si="45"/>
        <v>11</v>
      </c>
      <c r="BK55" s="17">
        <f t="shared" si="60"/>
        <v>0</v>
      </c>
      <c r="BL55" s="71">
        <f t="shared" si="46"/>
        <v>12</v>
      </c>
    </row>
  </sheetData>
  <sheetProtection/>
  <printOptions/>
  <pageMargins left="0.1968503937007874" right="0.1968503937007874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selection activeCell="AF24" sqref="AF24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17.00390625" style="440" customWidth="1"/>
    <col min="4" max="4" width="15.8515625" style="440" customWidth="1"/>
    <col min="5" max="5" width="4.8515625" style="8" customWidth="1"/>
    <col min="6" max="6" width="3.57421875" style="8" customWidth="1"/>
    <col min="7" max="7" width="4.57421875" style="8" customWidth="1"/>
    <col min="8" max="8" width="3.7109375" style="8" customWidth="1"/>
    <col min="9" max="9" width="4.7109375" style="8" customWidth="1"/>
    <col min="10" max="10" width="3.28125" style="8" customWidth="1"/>
    <col min="11" max="11" width="4.7109375" style="8" customWidth="1"/>
    <col min="12" max="12" width="3.421875" style="8" customWidth="1"/>
    <col min="13" max="13" width="5.140625" style="8" customWidth="1"/>
    <col min="14" max="14" width="6.7109375" style="0" customWidth="1"/>
    <col min="15" max="15" width="1.57421875" style="43" customWidth="1"/>
    <col min="16" max="16" width="5.421875" style="44" customWidth="1"/>
    <col min="17" max="17" width="5.140625" style="43" customWidth="1"/>
    <col min="18" max="18" width="5.421875" style="43" customWidth="1"/>
    <col min="19" max="19" width="3.421875" style="43" customWidth="1"/>
    <col min="20" max="20" width="3.7109375" style="43" customWidth="1"/>
    <col min="21" max="21" width="3.28125" style="43" customWidth="1"/>
    <col min="22" max="22" width="3.57421875" style="43" customWidth="1"/>
    <col min="23" max="24" width="3.28125" style="43" customWidth="1"/>
    <col min="25" max="25" width="3.7109375" style="43" customWidth="1"/>
    <col min="26" max="26" width="7.28125" style="120" customWidth="1"/>
    <col min="27" max="27" width="9.8515625" style="0" bestFit="1" customWidth="1"/>
  </cols>
  <sheetData>
    <row r="1" spans="1:6" ht="15.75">
      <c r="A1" s="1" t="str">
        <f>Beskrivning!A1</f>
        <v>SNÖRAKAN</v>
      </c>
      <c r="D1" s="86">
        <f>Beskrivning!C1</f>
        <v>2016</v>
      </c>
      <c r="F1" s="1" t="s">
        <v>66</v>
      </c>
    </row>
    <row r="2" ht="13.5" thickBot="1">
      <c r="C2" s="441"/>
    </row>
    <row r="3" spans="1:17" ht="12.75">
      <c r="A3" s="56"/>
      <c r="B3" s="87"/>
      <c r="C3" s="442"/>
      <c r="D3" s="443"/>
      <c r="E3" s="23" t="s">
        <v>57</v>
      </c>
      <c r="F3" s="24"/>
      <c r="G3" s="24"/>
      <c r="H3" s="24"/>
      <c r="I3" s="24"/>
      <c r="J3" s="24"/>
      <c r="K3" s="24"/>
      <c r="L3" s="24"/>
      <c r="M3" s="24"/>
      <c r="N3" s="4"/>
      <c r="Q3" s="44"/>
    </row>
    <row r="4" spans="1:17" ht="12.75">
      <c r="A4" s="5"/>
      <c r="B4" s="6"/>
      <c r="C4" s="442"/>
      <c r="D4" s="444"/>
      <c r="E4" s="63" t="s">
        <v>58</v>
      </c>
      <c r="F4" s="60"/>
      <c r="G4" s="60"/>
      <c r="H4" s="60"/>
      <c r="I4" s="60"/>
      <c r="J4" s="60"/>
      <c r="K4" s="60"/>
      <c r="L4" s="60"/>
      <c r="M4" s="60"/>
      <c r="N4" s="48"/>
      <c r="Q4" s="44"/>
    </row>
    <row r="5" spans="1:26" s="3" customFormat="1" ht="12.75">
      <c r="A5" s="45"/>
      <c r="B5" s="29"/>
      <c r="C5" s="442"/>
      <c r="D5" s="442"/>
      <c r="E5" s="307" t="s">
        <v>16</v>
      </c>
      <c r="F5" s="57"/>
      <c r="G5" s="307" t="s">
        <v>34</v>
      </c>
      <c r="H5" s="308"/>
      <c r="I5" s="307" t="s">
        <v>35</v>
      </c>
      <c r="J5" s="308"/>
      <c r="K5" s="307" t="s">
        <v>36</v>
      </c>
      <c r="L5" s="58"/>
      <c r="M5" s="59" t="s">
        <v>59</v>
      </c>
      <c r="N5" s="49"/>
      <c r="O5" s="44"/>
      <c r="P5" s="44"/>
      <c r="Q5" s="44"/>
      <c r="R5" s="489"/>
      <c r="S5" s="489"/>
      <c r="T5" s="489"/>
      <c r="U5" s="44"/>
      <c r="V5" s="44"/>
      <c r="W5" s="44"/>
      <c r="X5" s="44"/>
      <c r="Y5" s="44"/>
      <c r="Z5" s="490"/>
    </row>
    <row r="6" spans="1:26" ht="12.75">
      <c r="A6" s="5"/>
      <c r="B6" s="309" t="s">
        <v>61</v>
      </c>
      <c r="C6" s="442"/>
      <c r="D6" s="442"/>
      <c r="E6" s="11"/>
      <c r="F6" s="13"/>
      <c r="G6" s="11"/>
      <c r="H6" s="13"/>
      <c r="I6" s="11"/>
      <c r="J6" s="13"/>
      <c r="K6" s="11"/>
      <c r="L6" s="13"/>
      <c r="M6" s="29" t="s">
        <v>60</v>
      </c>
      <c r="N6" s="55"/>
      <c r="P6" s="489"/>
      <c r="Q6" s="489"/>
      <c r="R6" s="489"/>
      <c r="S6" s="489"/>
      <c r="T6" s="489"/>
      <c r="U6" s="44"/>
      <c r="V6" s="44"/>
      <c r="W6" s="44"/>
      <c r="X6" s="44"/>
      <c r="Z6" s="490"/>
    </row>
    <row r="7" spans="1:26" ht="13.5" thickBot="1">
      <c r="A7" s="82" t="s">
        <v>45</v>
      </c>
      <c r="B7" s="94" t="s">
        <v>79</v>
      </c>
      <c r="C7" s="445" t="s">
        <v>69</v>
      </c>
      <c r="D7" s="446" t="s">
        <v>70</v>
      </c>
      <c r="E7" s="83" t="s">
        <v>20</v>
      </c>
      <c r="F7" s="84" t="s">
        <v>56</v>
      </c>
      <c r="G7" s="83" t="s">
        <v>20</v>
      </c>
      <c r="H7" s="84" t="s">
        <v>56</v>
      </c>
      <c r="I7" s="83" t="s">
        <v>20</v>
      </c>
      <c r="J7" s="84" t="s">
        <v>56</v>
      </c>
      <c r="K7" s="83" t="s">
        <v>20</v>
      </c>
      <c r="L7" s="84" t="s">
        <v>56</v>
      </c>
      <c r="M7" s="19" t="s">
        <v>20</v>
      </c>
      <c r="N7" s="85" t="s">
        <v>38</v>
      </c>
      <c r="O7" s="1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90"/>
    </row>
    <row r="8" spans="1:26" ht="12.75">
      <c r="A8" s="80" t="s">
        <v>21</v>
      </c>
      <c r="B8" s="112">
        <v>1</v>
      </c>
      <c r="C8" s="447" t="s">
        <v>121</v>
      </c>
      <c r="D8" s="447" t="s">
        <v>122</v>
      </c>
      <c r="E8" s="73">
        <f>Grundomgång!BC8</f>
        <v>72</v>
      </c>
      <c r="F8" s="79">
        <f>Grundomgång!BD8</f>
        <v>2</v>
      </c>
      <c r="G8" s="73">
        <f>Grundomgång!BE8</f>
        <v>61</v>
      </c>
      <c r="H8" s="79">
        <f>Grundomgång!BF8</f>
        <v>5</v>
      </c>
      <c r="I8" s="73">
        <f>Grundomgång!BG8</f>
        <v>70</v>
      </c>
      <c r="J8" s="79">
        <f>Grundomgång!BH8</f>
        <v>4</v>
      </c>
      <c r="K8" s="73">
        <f>Grundomgång!BI8</f>
        <v>72</v>
      </c>
      <c r="L8" s="79">
        <f>Grundomgång!BJ8</f>
        <v>3</v>
      </c>
      <c r="M8" s="73">
        <f>Grundomgång!BK8</f>
        <v>275</v>
      </c>
      <c r="N8" s="81">
        <f>Grundomgång!BL8</f>
        <v>3</v>
      </c>
      <c r="Q8" s="19"/>
      <c r="R8" s="19"/>
      <c r="S8" s="19"/>
      <c r="T8" s="19"/>
      <c r="U8" s="19"/>
      <c r="V8" s="19"/>
      <c r="W8" s="19"/>
      <c r="X8" s="19"/>
      <c r="Y8" s="19"/>
      <c r="Z8" s="326"/>
    </row>
    <row r="9" spans="1:26" ht="12.75">
      <c r="A9" s="26" t="s">
        <v>22</v>
      </c>
      <c r="B9" s="110">
        <f>B8+1</f>
        <v>2</v>
      </c>
      <c r="C9" s="448" t="s">
        <v>123</v>
      </c>
      <c r="D9" s="449" t="s">
        <v>124</v>
      </c>
      <c r="E9" s="14">
        <f>Grundomgång!BC9</f>
        <v>37</v>
      </c>
      <c r="F9" s="32">
        <f>Grundomgång!BD9</f>
        <v>15</v>
      </c>
      <c r="G9" s="14">
        <f>Grundomgång!BE9</f>
        <v>43</v>
      </c>
      <c r="H9" s="32">
        <f>Grundomgång!BF9</f>
        <v>14</v>
      </c>
      <c r="I9" s="14">
        <f>Grundomgång!BG9</f>
        <v>34</v>
      </c>
      <c r="J9" s="32">
        <f>Grundomgång!BH9</f>
        <v>16</v>
      </c>
      <c r="K9" s="14">
        <f>Grundomgång!BI9</f>
        <v>30</v>
      </c>
      <c r="L9" s="32">
        <f>Grundomgång!BJ9</f>
        <v>16</v>
      </c>
      <c r="M9" s="14">
        <f>Grundomgång!BK9</f>
        <v>144</v>
      </c>
      <c r="N9" s="42">
        <f>Grundomgång!BL9</f>
        <v>15</v>
      </c>
      <c r="Q9" s="19"/>
      <c r="R9" s="19"/>
      <c r="S9" s="19"/>
      <c r="T9" s="19"/>
      <c r="U9" s="19"/>
      <c r="V9" s="19"/>
      <c r="W9" s="19"/>
      <c r="X9" s="19"/>
      <c r="Y9" s="19"/>
      <c r="Z9" s="326"/>
    </row>
    <row r="10" spans="1:26" ht="12.75">
      <c r="A10" s="26" t="s">
        <v>23</v>
      </c>
      <c r="B10" s="110">
        <f aca="true" t="shared" si="0" ref="B10:B25">B9+1</f>
        <v>3</v>
      </c>
      <c r="C10" s="448" t="s">
        <v>125</v>
      </c>
      <c r="D10" s="449" t="s">
        <v>126</v>
      </c>
      <c r="E10" s="14">
        <f>Grundomgång!BC10</f>
        <v>53</v>
      </c>
      <c r="F10" s="32">
        <f>Grundomgång!BD10</f>
        <v>9</v>
      </c>
      <c r="G10" s="14">
        <f>Grundomgång!BE10</f>
        <v>53</v>
      </c>
      <c r="H10" s="32">
        <f>Grundomgång!BF10</f>
        <v>12</v>
      </c>
      <c r="I10" s="14">
        <f>Grundomgång!BG10</f>
        <v>59</v>
      </c>
      <c r="J10" s="32">
        <f>Grundomgång!BH10</f>
        <v>8</v>
      </c>
      <c r="K10" s="14">
        <f>Grundomgång!BI10</f>
        <v>55</v>
      </c>
      <c r="L10" s="32">
        <f>Grundomgång!BJ10</f>
        <v>8</v>
      </c>
      <c r="M10" s="14">
        <f>Grundomgång!BK10</f>
        <v>220</v>
      </c>
      <c r="N10" s="42">
        <f>Grundomgång!BL10</f>
        <v>9</v>
      </c>
      <c r="Q10" s="19"/>
      <c r="R10" s="19"/>
      <c r="S10" s="19"/>
      <c r="T10" s="19"/>
      <c r="U10" s="19"/>
      <c r="V10" s="19"/>
      <c r="W10" s="19"/>
      <c r="X10" s="19"/>
      <c r="Y10" s="19"/>
      <c r="Z10" s="326"/>
    </row>
    <row r="11" spans="1:26" ht="12.75">
      <c r="A11" s="26" t="s">
        <v>24</v>
      </c>
      <c r="B11" s="110">
        <f t="shared" si="0"/>
        <v>4</v>
      </c>
      <c r="C11" s="448" t="s">
        <v>127</v>
      </c>
      <c r="D11" s="449" t="s">
        <v>128</v>
      </c>
      <c r="E11" s="14">
        <f>Grundomgång!BC11</f>
        <v>28</v>
      </c>
      <c r="F11" s="32">
        <f>Grundomgång!BD11</f>
        <v>16</v>
      </c>
      <c r="G11" s="14">
        <f>Grundomgång!BE11</f>
        <v>30</v>
      </c>
      <c r="H11" s="32">
        <f>Grundomgång!BF11</f>
        <v>17</v>
      </c>
      <c r="I11" s="14">
        <f>Grundomgång!BG11</f>
        <v>26</v>
      </c>
      <c r="J11" s="32">
        <f>Grundomgång!BH11</f>
        <v>18</v>
      </c>
      <c r="K11" s="14">
        <f>Grundomgång!BI11</f>
        <v>27</v>
      </c>
      <c r="L11" s="32">
        <f>Grundomgång!BJ11</f>
        <v>17</v>
      </c>
      <c r="M11" s="14">
        <f>Grundomgång!BK11</f>
        <v>111</v>
      </c>
      <c r="N11" s="42">
        <f>Grundomgång!BL11</f>
        <v>17</v>
      </c>
      <c r="Q11" s="19"/>
      <c r="R11" s="19"/>
      <c r="S11" s="19"/>
      <c r="T11" s="19"/>
      <c r="U11" s="19"/>
      <c r="V11" s="19"/>
      <c r="W11" s="19"/>
      <c r="X11" s="19"/>
      <c r="Y11" s="19"/>
      <c r="Z11" s="326"/>
    </row>
    <row r="12" spans="1:26" ht="12.75">
      <c r="A12" s="26" t="s">
        <v>25</v>
      </c>
      <c r="B12" s="110">
        <f t="shared" si="0"/>
        <v>5</v>
      </c>
      <c r="C12" s="448" t="s">
        <v>129</v>
      </c>
      <c r="D12" s="449" t="s">
        <v>130</v>
      </c>
      <c r="E12" s="14">
        <f>Grundomgång!BC12</f>
        <v>64</v>
      </c>
      <c r="F12" s="32">
        <f>Grundomgång!BD12</f>
        <v>5</v>
      </c>
      <c r="G12" s="14">
        <f>Grundomgång!BE12</f>
        <v>60</v>
      </c>
      <c r="H12" s="32">
        <f>Grundomgång!BF12</f>
        <v>7</v>
      </c>
      <c r="I12" s="14">
        <f>Grundomgång!BG12</f>
        <v>63</v>
      </c>
      <c r="J12" s="32">
        <f>Grundomgång!BH12</f>
        <v>5</v>
      </c>
      <c r="K12" s="14">
        <f>Grundomgång!BI12</f>
        <v>63</v>
      </c>
      <c r="L12" s="32">
        <f>Grundomgång!BJ12</f>
        <v>6</v>
      </c>
      <c r="M12" s="14">
        <f>Grundomgång!BK12</f>
        <v>250</v>
      </c>
      <c r="N12" s="42">
        <f>Grundomgång!BL12</f>
        <v>5</v>
      </c>
      <c r="Q12" s="19"/>
      <c r="R12" s="19"/>
      <c r="S12" s="19"/>
      <c r="T12" s="19"/>
      <c r="U12" s="19"/>
      <c r="V12" s="19"/>
      <c r="W12" s="19"/>
      <c r="X12" s="19"/>
      <c r="Y12" s="19"/>
      <c r="Z12" s="326"/>
    </row>
    <row r="13" spans="1:26" ht="12.75">
      <c r="A13" s="26" t="s">
        <v>26</v>
      </c>
      <c r="B13" s="110">
        <f t="shared" si="0"/>
        <v>6</v>
      </c>
      <c r="C13" s="450" t="s">
        <v>131</v>
      </c>
      <c r="D13" s="451" t="s">
        <v>132</v>
      </c>
      <c r="E13" s="14">
        <f>Grundomgång!BC13</f>
        <v>49</v>
      </c>
      <c r="F13" s="32">
        <f>Grundomgång!BD13</f>
        <v>11</v>
      </c>
      <c r="G13" s="14">
        <f>Grundomgång!BE13</f>
        <v>57</v>
      </c>
      <c r="H13" s="32">
        <f>Grundomgång!BF13</f>
        <v>9</v>
      </c>
      <c r="I13" s="14">
        <f>Grundomgång!BG13</f>
        <v>56</v>
      </c>
      <c r="J13" s="32">
        <f>Grundomgång!BH13</f>
        <v>11</v>
      </c>
      <c r="K13" s="14">
        <f>Grundomgång!BI13</f>
        <v>41</v>
      </c>
      <c r="L13" s="32">
        <f>Grundomgång!BJ13</f>
        <v>13</v>
      </c>
      <c r="M13" s="14">
        <f>Grundomgång!BK13</f>
        <v>203</v>
      </c>
      <c r="N13" s="42">
        <f>Grundomgång!BL13</f>
        <v>12</v>
      </c>
      <c r="Q13" s="19"/>
      <c r="R13" s="19"/>
      <c r="S13" s="19"/>
      <c r="T13" s="19"/>
      <c r="U13" s="19"/>
      <c r="V13" s="19"/>
      <c r="W13" s="19"/>
      <c r="X13" s="19"/>
      <c r="Y13" s="19"/>
      <c r="Z13" s="326"/>
    </row>
    <row r="14" spans="1:26" ht="12.75">
      <c r="A14" s="26"/>
      <c r="B14" s="110">
        <f t="shared" si="0"/>
        <v>7</v>
      </c>
      <c r="C14" s="448" t="s">
        <v>133</v>
      </c>
      <c r="D14" s="449" t="s">
        <v>134</v>
      </c>
      <c r="E14" s="14">
        <f>Grundomgång!BC14</f>
        <v>71</v>
      </c>
      <c r="F14" s="32">
        <f>Grundomgång!BD14</f>
        <v>3</v>
      </c>
      <c r="G14" s="14">
        <f>Grundomgång!BE14</f>
        <v>72</v>
      </c>
      <c r="H14" s="32">
        <f>Grundomgång!BF14</f>
        <v>3</v>
      </c>
      <c r="I14" s="14">
        <f>Grundomgång!BG14</f>
        <v>75</v>
      </c>
      <c r="J14" s="32">
        <f>Grundomgång!BH14</f>
        <v>2</v>
      </c>
      <c r="K14" s="14">
        <f>Grundomgång!BI14</f>
        <v>75</v>
      </c>
      <c r="L14" s="32">
        <f>Grundomgång!BJ14</f>
        <v>2</v>
      </c>
      <c r="M14" s="14">
        <f>Grundomgång!BK14</f>
        <v>293</v>
      </c>
      <c r="N14" s="42">
        <f>Grundomgång!BL14</f>
        <v>2</v>
      </c>
      <c r="Q14" s="19"/>
      <c r="R14" s="19"/>
      <c r="S14" s="19"/>
      <c r="T14" s="19"/>
      <c r="U14" s="19"/>
      <c r="V14" s="19"/>
      <c r="W14" s="19"/>
      <c r="X14" s="19"/>
      <c r="Y14" s="19"/>
      <c r="Z14" s="326"/>
    </row>
    <row r="15" spans="1:26" ht="12.75">
      <c r="A15" s="26"/>
      <c r="B15" s="110">
        <f t="shared" si="0"/>
        <v>8</v>
      </c>
      <c r="C15" s="450" t="s">
        <v>135</v>
      </c>
      <c r="D15" s="449" t="s">
        <v>185</v>
      </c>
      <c r="E15" s="14">
        <f>Grundomgång!BC15</f>
        <v>38</v>
      </c>
      <c r="F15" s="32">
        <f>Grundomgång!BD15</f>
        <v>14</v>
      </c>
      <c r="G15" s="14">
        <f>Grundomgång!BE15</f>
        <v>33</v>
      </c>
      <c r="H15" s="32">
        <f>Grundomgång!BF15</f>
        <v>16</v>
      </c>
      <c r="I15" s="14">
        <f>Grundomgång!BG15</f>
        <v>32</v>
      </c>
      <c r="J15" s="32">
        <f>Grundomgång!BH15</f>
        <v>17</v>
      </c>
      <c r="K15" s="14">
        <f>Grundomgång!BI15</f>
        <v>36</v>
      </c>
      <c r="L15" s="32">
        <f>Grundomgång!BJ15</f>
        <v>15</v>
      </c>
      <c r="M15" s="14">
        <f>Grundomgång!BK15</f>
        <v>139</v>
      </c>
      <c r="N15" s="42">
        <f>Grundomgång!BL15</f>
        <v>16</v>
      </c>
      <c r="Q15" s="19"/>
      <c r="R15" s="19"/>
      <c r="S15" s="19"/>
      <c r="T15" s="19"/>
      <c r="U15" s="19"/>
      <c r="V15" s="19"/>
      <c r="W15" s="19"/>
      <c r="X15" s="19"/>
      <c r="Y15" s="19"/>
      <c r="Z15" s="326"/>
    </row>
    <row r="16" spans="1:26" ht="12.75">
      <c r="A16" s="27"/>
      <c r="B16" s="110">
        <f t="shared" si="0"/>
        <v>9</v>
      </c>
      <c r="C16" s="448" t="s">
        <v>136</v>
      </c>
      <c r="D16" s="449" t="s">
        <v>137</v>
      </c>
      <c r="E16" s="14">
        <f>Grundomgång!BC16</f>
        <v>48</v>
      </c>
      <c r="F16" s="32">
        <f>Grundomgång!BD16</f>
        <v>12</v>
      </c>
      <c r="G16" s="14">
        <f>Grundomgång!BE16</f>
        <v>42</v>
      </c>
      <c r="H16" s="32">
        <f>Grundomgång!BF16</f>
        <v>15</v>
      </c>
      <c r="I16" s="14">
        <f>Grundomgång!BG16</f>
        <v>52</v>
      </c>
      <c r="J16" s="32">
        <f>Grundomgång!BH16</f>
        <v>14</v>
      </c>
      <c r="K16" s="14">
        <f>Grundomgång!BI16</f>
        <v>47</v>
      </c>
      <c r="L16" s="32">
        <f>Grundomgång!BJ16</f>
        <v>11</v>
      </c>
      <c r="M16" s="14">
        <f>Grundomgång!BK16</f>
        <v>189</v>
      </c>
      <c r="N16" s="42">
        <f>Grundomgång!BL16</f>
        <v>13</v>
      </c>
      <c r="Q16" s="19"/>
      <c r="R16" s="19"/>
      <c r="S16" s="19"/>
      <c r="T16" s="19"/>
      <c r="U16" s="19"/>
      <c r="V16" s="19"/>
      <c r="W16" s="19"/>
      <c r="X16" s="19"/>
      <c r="Y16" s="19"/>
      <c r="Z16" s="326"/>
    </row>
    <row r="17" spans="1:26" ht="12.75">
      <c r="A17" s="27"/>
      <c r="B17" s="110">
        <f t="shared" si="0"/>
        <v>10</v>
      </c>
      <c r="C17" s="448" t="s">
        <v>138</v>
      </c>
      <c r="D17" s="449" t="s">
        <v>139</v>
      </c>
      <c r="E17" s="14">
        <f>Grundomgång!BC17</f>
        <v>63</v>
      </c>
      <c r="F17" s="32">
        <f>Grundomgång!BD17</f>
        <v>6</v>
      </c>
      <c r="G17" s="14">
        <f>Grundomgång!BE17</f>
        <v>61</v>
      </c>
      <c r="H17" s="32">
        <f>Grundomgång!BF17</f>
        <v>5</v>
      </c>
      <c r="I17" s="14">
        <f>Grundomgång!BG17</f>
        <v>62</v>
      </c>
      <c r="J17" s="32">
        <f>Grundomgång!BH17</f>
        <v>7</v>
      </c>
      <c r="K17" s="14">
        <f>Grundomgång!BI17</f>
        <v>50</v>
      </c>
      <c r="L17" s="32">
        <f>Grundomgång!BJ17</f>
        <v>9</v>
      </c>
      <c r="M17" s="14">
        <f>Grundomgång!BK17</f>
        <v>236</v>
      </c>
      <c r="N17" s="42">
        <f>Grundomgång!BL17</f>
        <v>6</v>
      </c>
      <c r="Q17" s="19"/>
      <c r="R17" s="19"/>
      <c r="S17" s="19"/>
      <c r="T17" s="19"/>
      <c r="U17" s="19"/>
      <c r="V17" s="19"/>
      <c r="W17" s="19"/>
      <c r="X17" s="19"/>
      <c r="Y17" s="19"/>
      <c r="Z17" s="326"/>
    </row>
    <row r="18" spans="1:26" ht="12.75">
      <c r="A18" s="27"/>
      <c r="B18" s="110">
        <f t="shared" si="0"/>
        <v>11</v>
      </c>
      <c r="C18" s="448" t="s">
        <v>140</v>
      </c>
      <c r="D18" s="449" t="s">
        <v>141</v>
      </c>
      <c r="E18" s="14">
        <f>Grundomgång!BC18</f>
        <v>61</v>
      </c>
      <c r="F18" s="32">
        <f>Grundomgång!BD18</f>
        <v>7</v>
      </c>
      <c r="G18" s="14">
        <f>Grundomgång!BE18</f>
        <v>55</v>
      </c>
      <c r="H18" s="32">
        <f>Grundomgång!BF18</f>
        <v>10</v>
      </c>
      <c r="I18" s="14">
        <f>Grundomgång!BG18</f>
        <v>57</v>
      </c>
      <c r="J18" s="32">
        <f>Grundomgång!BH18</f>
        <v>9</v>
      </c>
      <c r="K18" s="14">
        <f>Grundomgång!BI18</f>
        <v>60</v>
      </c>
      <c r="L18" s="32">
        <f>Grundomgång!BJ18</f>
        <v>7</v>
      </c>
      <c r="M18" s="14">
        <f>Grundomgång!BK18</f>
        <v>233</v>
      </c>
      <c r="N18" s="42">
        <f>Grundomgång!BL18</f>
        <v>7</v>
      </c>
      <c r="Q18" s="19"/>
      <c r="R18" s="19"/>
      <c r="S18" s="19"/>
      <c r="T18" s="19"/>
      <c r="U18" s="19"/>
      <c r="V18" s="19"/>
      <c r="W18" s="19"/>
      <c r="X18" s="19"/>
      <c r="Y18" s="19"/>
      <c r="Z18" s="326"/>
    </row>
    <row r="19" spans="1:26" ht="12.75">
      <c r="A19" s="27"/>
      <c r="B19" s="110">
        <f t="shared" si="0"/>
        <v>12</v>
      </c>
      <c r="C19" s="448" t="s">
        <v>142</v>
      </c>
      <c r="D19" s="449" t="s">
        <v>143</v>
      </c>
      <c r="E19" s="14">
        <f>Grundomgång!BC19</f>
        <v>53</v>
      </c>
      <c r="F19" s="32">
        <f>Grundomgång!BD19</f>
        <v>9</v>
      </c>
      <c r="G19" s="14">
        <f>Grundomgång!BE19</f>
        <v>54</v>
      </c>
      <c r="H19" s="32">
        <f>Grundomgång!BF19</f>
        <v>11</v>
      </c>
      <c r="I19" s="14">
        <f>Grundomgång!BG19</f>
        <v>54</v>
      </c>
      <c r="J19" s="32">
        <f>Grundomgång!BH19</f>
        <v>12</v>
      </c>
      <c r="K19" s="14">
        <f>Grundomgång!BI19</f>
        <v>48</v>
      </c>
      <c r="L19" s="32">
        <f>Grundomgång!BJ19</f>
        <v>10</v>
      </c>
      <c r="M19" s="14">
        <f>Grundomgång!BK19</f>
        <v>209</v>
      </c>
      <c r="N19" s="42">
        <f>Grundomgång!BL19</f>
        <v>11</v>
      </c>
      <c r="Q19" s="19"/>
      <c r="R19" s="19"/>
      <c r="S19" s="19"/>
      <c r="T19" s="19"/>
      <c r="U19" s="19"/>
      <c r="V19" s="19"/>
      <c r="W19" s="19"/>
      <c r="X19" s="19"/>
      <c r="Y19" s="19"/>
      <c r="Z19" s="326"/>
    </row>
    <row r="20" spans="1:26" s="6" customFormat="1" ht="12.75">
      <c r="A20" s="27"/>
      <c r="B20" s="110">
        <f t="shared" si="0"/>
        <v>13</v>
      </c>
      <c r="C20" s="448" t="s">
        <v>144</v>
      </c>
      <c r="D20" s="449" t="s">
        <v>145</v>
      </c>
      <c r="E20" s="14">
        <f>Grundomgång!BC20</f>
        <v>66</v>
      </c>
      <c r="F20" s="32">
        <f>Grundomgång!BD20</f>
        <v>4</v>
      </c>
      <c r="G20" s="14">
        <f>Grundomgång!BE20</f>
        <v>71</v>
      </c>
      <c r="H20" s="32">
        <f>Grundomgång!BF20</f>
        <v>4</v>
      </c>
      <c r="I20" s="14">
        <f>Grundomgång!BG20</f>
        <v>63</v>
      </c>
      <c r="J20" s="32">
        <f>Grundomgång!BH20</f>
        <v>5</v>
      </c>
      <c r="K20" s="14">
        <f>Grundomgång!BI20</f>
        <v>72</v>
      </c>
      <c r="L20" s="32">
        <f>Grundomgång!BJ20</f>
        <v>3</v>
      </c>
      <c r="M20" s="14">
        <f>Grundomgång!BK20</f>
        <v>272</v>
      </c>
      <c r="N20" s="42">
        <f>Grundomgång!BL20</f>
        <v>4</v>
      </c>
      <c r="O20" s="43"/>
      <c r="P20" s="44"/>
      <c r="Q20" s="19"/>
      <c r="R20" s="19"/>
      <c r="S20" s="19"/>
      <c r="T20" s="19"/>
      <c r="U20" s="19"/>
      <c r="V20" s="19"/>
      <c r="W20" s="19"/>
      <c r="X20" s="19"/>
      <c r="Y20" s="19"/>
      <c r="Z20" s="326"/>
    </row>
    <row r="21" spans="1:26" ht="12.75">
      <c r="A21" s="27"/>
      <c r="B21" s="110">
        <f t="shared" si="0"/>
        <v>14</v>
      </c>
      <c r="C21" s="448" t="s">
        <v>146</v>
      </c>
      <c r="D21" s="449" t="s">
        <v>147</v>
      </c>
      <c r="E21" s="14">
        <f>Grundomgång!BC21</f>
        <v>0</v>
      </c>
      <c r="F21" s="32">
        <f>Grundomgång!BD21</f>
        <v>17</v>
      </c>
      <c r="G21" s="14">
        <f>Grundomgång!BE21</f>
        <v>78</v>
      </c>
      <c r="H21" s="32">
        <f>Grundomgång!BF21</f>
        <v>1</v>
      </c>
      <c r="I21" s="14">
        <f>Grundomgång!BG21</f>
        <v>78</v>
      </c>
      <c r="J21" s="32">
        <f>Grundomgång!BH21</f>
        <v>1</v>
      </c>
      <c r="K21" s="14">
        <f>Grundomgång!BI21</f>
        <v>69</v>
      </c>
      <c r="L21" s="32">
        <f>Grundomgång!BJ21</f>
        <v>5</v>
      </c>
      <c r="M21" s="14">
        <f>Grundomgång!BK21</f>
        <v>225</v>
      </c>
      <c r="N21" s="42">
        <f>Grundomgång!BL21</f>
        <v>8</v>
      </c>
      <c r="Q21" s="19"/>
      <c r="R21" s="19"/>
      <c r="S21" s="19"/>
      <c r="T21" s="19"/>
      <c r="U21" s="19"/>
      <c r="V21" s="19"/>
      <c r="W21" s="19"/>
      <c r="X21" s="19"/>
      <c r="Y21" s="19"/>
      <c r="Z21" s="326"/>
    </row>
    <row r="22" spans="1:26" ht="12.75">
      <c r="A22" s="27"/>
      <c r="B22" s="110">
        <f t="shared" si="0"/>
        <v>15</v>
      </c>
      <c r="C22" s="448" t="s">
        <v>148</v>
      </c>
      <c r="D22" s="449" t="s">
        <v>149</v>
      </c>
      <c r="E22" s="14">
        <f>Grundomgång!BC22</f>
        <v>0</v>
      </c>
      <c r="F22" s="32">
        <f>Grundomgång!BD22</f>
        <v>17</v>
      </c>
      <c r="G22" s="14">
        <f>Grundomgång!BE22</f>
        <v>0</v>
      </c>
      <c r="H22" s="32">
        <f>Grundomgång!BF22</f>
        <v>18</v>
      </c>
      <c r="I22" s="14">
        <f>Grundomgång!BG22</f>
        <v>57</v>
      </c>
      <c r="J22" s="32">
        <f>Grundomgång!BH22</f>
        <v>9</v>
      </c>
      <c r="K22" s="14">
        <f>Grundomgång!BI22</f>
        <v>0</v>
      </c>
      <c r="L22" s="32">
        <f>Grundomgång!BJ22</f>
        <v>18</v>
      </c>
      <c r="M22" s="14">
        <f>Grundomgång!BK22</f>
        <v>57</v>
      </c>
      <c r="N22" s="42">
        <f>Grundomgång!BL22</f>
        <v>18</v>
      </c>
      <c r="Q22" s="19"/>
      <c r="R22" s="19"/>
      <c r="S22" s="19"/>
      <c r="T22" s="19"/>
      <c r="U22" s="19"/>
      <c r="V22" s="19"/>
      <c r="W22" s="19"/>
      <c r="X22" s="19"/>
      <c r="Y22" s="19"/>
      <c r="Z22" s="326"/>
    </row>
    <row r="23" spans="1:26" ht="12.75">
      <c r="A23" s="27"/>
      <c r="B23" s="110">
        <f t="shared" si="0"/>
        <v>16</v>
      </c>
      <c r="C23" s="448" t="s">
        <v>150</v>
      </c>
      <c r="D23" s="449" t="s">
        <v>151</v>
      </c>
      <c r="E23" s="14">
        <f>Grundomgång!BC23</f>
        <v>57</v>
      </c>
      <c r="F23" s="32">
        <f>Grundomgång!BD23</f>
        <v>8</v>
      </c>
      <c r="G23" s="14">
        <f>Grundomgång!BE23</f>
        <v>58</v>
      </c>
      <c r="H23" s="32">
        <f>Grundomgång!BF23</f>
        <v>8</v>
      </c>
      <c r="I23" s="14">
        <f>Grundomgång!BG23</f>
        <v>53</v>
      </c>
      <c r="J23" s="32">
        <f>Grundomgång!BH23</f>
        <v>13</v>
      </c>
      <c r="K23" s="14">
        <f>Grundomgång!BI23</f>
        <v>47</v>
      </c>
      <c r="L23" s="32">
        <f>Grundomgång!BJ23</f>
        <v>11</v>
      </c>
      <c r="M23" s="14">
        <f>Grundomgång!BK23</f>
        <v>215</v>
      </c>
      <c r="N23" s="42">
        <f>Grundomgång!BL23</f>
        <v>10</v>
      </c>
      <c r="Q23" s="19"/>
      <c r="R23" s="19"/>
      <c r="S23" s="19"/>
      <c r="T23" s="19"/>
      <c r="U23" s="19"/>
      <c r="V23" s="19"/>
      <c r="W23" s="19"/>
      <c r="X23" s="19"/>
      <c r="Y23" s="19"/>
      <c r="Z23" s="326"/>
    </row>
    <row r="24" spans="1:26" ht="12.75">
      <c r="A24" s="27"/>
      <c r="B24" s="110">
        <f t="shared" si="0"/>
        <v>17</v>
      </c>
      <c r="C24" s="448" t="s">
        <v>152</v>
      </c>
      <c r="D24" s="449" t="s">
        <v>153</v>
      </c>
      <c r="E24" s="14">
        <f>Grundomgång!BC24</f>
        <v>46</v>
      </c>
      <c r="F24" s="32">
        <f>Grundomgång!BD24</f>
        <v>13</v>
      </c>
      <c r="G24" s="14">
        <f>Grundomgång!BE24</f>
        <v>48</v>
      </c>
      <c r="H24" s="32">
        <f>Grundomgång!BF24</f>
        <v>13</v>
      </c>
      <c r="I24" s="14">
        <f>Grundomgång!BG24</f>
        <v>47</v>
      </c>
      <c r="J24" s="32">
        <f>Grundomgång!BH24</f>
        <v>15</v>
      </c>
      <c r="K24" s="14">
        <f>Grundomgång!BI24</f>
        <v>38</v>
      </c>
      <c r="L24" s="32">
        <f>Grundomgång!BJ24</f>
        <v>14</v>
      </c>
      <c r="M24" s="14">
        <f>Grundomgång!BK24</f>
        <v>179</v>
      </c>
      <c r="N24" s="42">
        <f>Grundomgång!BL24</f>
        <v>14</v>
      </c>
      <c r="Q24" s="19"/>
      <c r="R24" s="19"/>
      <c r="S24" s="19"/>
      <c r="T24" s="19"/>
      <c r="U24" s="19"/>
      <c r="V24" s="19"/>
      <c r="W24" s="19"/>
      <c r="X24" s="19"/>
      <c r="Y24" s="19"/>
      <c r="Z24" s="326"/>
    </row>
    <row r="25" spans="1:26" ht="12.75">
      <c r="A25" s="27"/>
      <c r="B25" s="478">
        <f t="shared" si="0"/>
        <v>18</v>
      </c>
      <c r="C25" s="479" t="s">
        <v>167</v>
      </c>
      <c r="D25" s="480" t="s">
        <v>168</v>
      </c>
      <c r="E25" s="481">
        <f>Grundomgång!BC25</f>
        <v>75</v>
      </c>
      <c r="F25" s="482">
        <f>Grundomgång!BD25</f>
        <v>1</v>
      </c>
      <c r="G25" s="481">
        <f>Grundomgång!BE25</f>
        <v>74</v>
      </c>
      <c r="H25" s="482">
        <f>Grundomgång!BF25</f>
        <v>2</v>
      </c>
      <c r="I25" s="481">
        <f>Grundomgång!BG25</f>
        <v>73</v>
      </c>
      <c r="J25" s="482">
        <f>Grundomgång!BH25</f>
        <v>3</v>
      </c>
      <c r="K25" s="481">
        <f>Grundomgång!BI25</f>
        <v>76</v>
      </c>
      <c r="L25" s="482">
        <f>Grundomgång!BJ25</f>
        <v>1</v>
      </c>
      <c r="M25" s="481">
        <f>Grundomgång!BK25</f>
        <v>298</v>
      </c>
      <c r="N25" s="483">
        <f>Grundomgång!BL25</f>
        <v>1</v>
      </c>
      <c r="Q25" s="19"/>
      <c r="R25" s="19"/>
      <c r="S25" s="19"/>
      <c r="T25" s="19"/>
      <c r="U25" s="19"/>
      <c r="V25" s="19"/>
      <c r="W25" s="19"/>
      <c r="X25" s="19"/>
      <c r="Y25" s="19"/>
      <c r="Z25" s="326"/>
    </row>
    <row r="26" spans="1:26" ht="12.75">
      <c r="A26" s="27"/>
      <c r="B26" s="110"/>
      <c r="C26" s="448"/>
      <c r="D26" s="449"/>
      <c r="E26" s="14"/>
      <c r="F26" s="32"/>
      <c r="G26" s="14"/>
      <c r="H26" s="32"/>
      <c r="I26" s="14"/>
      <c r="J26" s="32"/>
      <c r="K26" s="14"/>
      <c r="L26" s="32"/>
      <c r="M26" s="14"/>
      <c r="N26" s="42"/>
      <c r="Q26" s="19"/>
      <c r="R26" s="19"/>
      <c r="S26" s="19"/>
      <c r="T26" s="19"/>
      <c r="U26" s="19"/>
      <c r="V26" s="19"/>
      <c r="W26" s="19"/>
      <c r="X26" s="19"/>
      <c r="Y26" s="19"/>
      <c r="Z26" s="326"/>
    </row>
    <row r="27" spans="1:26" ht="13.5" thickBot="1">
      <c r="A27" s="20"/>
      <c r="B27" s="116"/>
      <c r="C27" s="452"/>
      <c r="D27" s="453"/>
      <c r="E27" s="17"/>
      <c r="F27" s="33"/>
      <c r="G27" s="17"/>
      <c r="H27" s="33"/>
      <c r="I27" s="17"/>
      <c r="J27" s="33"/>
      <c r="K27" s="17"/>
      <c r="L27" s="33"/>
      <c r="M27" s="17"/>
      <c r="N27" s="74"/>
      <c r="Q27" s="19"/>
      <c r="R27" s="19"/>
      <c r="S27" s="19"/>
      <c r="T27" s="19"/>
      <c r="U27" s="19"/>
      <c r="V27" s="19"/>
      <c r="W27" s="19"/>
      <c r="X27" s="19"/>
      <c r="Y27" s="19"/>
      <c r="Z27" s="326"/>
    </row>
    <row r="28" spans="1:26" s="75" customFormat="1" ht="12.75">
      <c r="A28" s="43"/>
      <c r="B28" s="120"/>
      <c r="C28" s="454"/>
      <c r="D28" s="454"/>
      <c r="E28" s="19"/>
      <c r="F28" s="19"/>
      <c r="G28" s="19"/>
      <c r="H28" s="19"/>
      <c r="I28" s="19"/>
      <c r="J28" s="19"/>
      <c r="K28" s="19"/>
      <c r="L28" s="19"/>
      <c r="M28" s="19"/>
      <c r="N28" s="43"/>
      <c r="O28" s="43"/>
      <c r="P28" s="44"/>
      <c r="Q28" s="19"/>
      <c r="R28" s="19"/>
      <c r="S28" s="19"/>
      <c r="T28" s="19"/>
      <c r="U28" s="19"/>
      <c r="V28" s="19"/>
      <c r="W28" s="19"/>
      <c r="X28" s="19"/>
      <c r="Y28" s="19"/>
      <c r="Z28" s="326"/>
    </row>
    <row r="29" ht="13.5" thickBot="1">
      <c r="C29" s="441"/>
    </row>
    <row r="30" spans="1:17" ht="12.75">
      <c r="A30" s="56"/>
      <c r="B30" s="87"/>
      <c r="C30" s="442"/>
      <c r="D30" s="443"/>
      <c r="E30" s="23" t="s">
        <v>57</v>
      </c>
      <c r="F30" s="24"/>
      <c r="G30" s="24"/>
      <c r="H30" s="24"/>
      <c r="I30" s="24"/>
      <c r="J30" s="24"/>
      <c r="K30" s="24"/>
      <c r="L30" s="24"/>
      <c r="M30" s="24"/>
      <c r="N30" s="4"/>
      <c r="Q30" s="44"/>
    </row>
    <row r="31" spans="1:17" ht="12.75">
      <c r="A31" s="5"/>
      <c r="B31" s="6"/>
      <c r="C31" s="442"/>
      <c r="D31" s="444"/>
      <c r="E31" s="63" t="s">
        <v>58</v>
      </c>
      <c r="F31" s="60"/>
      <c r="G31" s="60"/>
      <c r="H31" s="60"/>
      <c r="I31" s="60"/>
      <c r="J31" s="60"/>
      <c r="K31" s="60"/>
      <c r="L31" s="60"/>
      <c r="M31" s="60"/>
      <c r="N31" s="48"/>
      <c r="Q31" s="44"/>
    </row>
    <row r="32" spans="1:26" s="3" customFormat="1" ht="12.75">
      <c r="A32" s="45"/>
      <c r="B32" s="29"/>
      <c r="C32" s="442"/>
      <c r="D32" s="442"/>
      <c r="E32" s="62" t="s">
        <v>16</v>
      </c>
      <c r="F32" s="57"/>
      <c r="G32" s="62" t="s">
        <v>34</v>
      </c>
      <c r="H32" s="58"/>
      <c r="I32" s="62" t="s">
        <v>35</v>
      </c>
      <c r="J32" s="58"/>
      <c r="K32" s="62" t="s">
        <v>106</v>
      </c>
      <c r="L32" s="58"/>
      <c r="M32" s="59" t="s">
        <v>59</v>
      </c>
      <c r="N32" s="49"/>
      <c r="O32" s="44"/>
      <c r="P32" s="44"/>
      <c r="Q32" s="44"/>
      <c r="R32" s="489"/>
      <c r="S32" s="489"/>
      <c r="T32" s="489"/>
      <c r="U32" s="44"/>
      <c r="V32" s="44"/>
      <c r="W32" s="44"/>
      <c r="X32" s="44"/>
      <c r="Y32" s="44"/>
      <c r="Z32" s="490"/>
    </row>
    <row r="33" spans="1:26" ht="12.75">
      <c r="A33" s="5"/>
      <c r="B33" s="94" t="s">
        <v>61</v>
      </c>
      <c r="C33" s="442"/>
      <c r="D33" s="442"/>
      <c r="E33" s="11"/>
      <c r="F33" s="13"/>
      <c r="G33" s="11"/>
      <c r="H33" s="13"/>
      <c r="I33" s="11"/>
      <c r="J33" s="13"/>
      <c r="K33" s="11"/>
      <c r="L33" s="13"/>
      <c r="M33" s="29" t="s">
        <v>60</v>
      </c>
      <c r="N33" s="55"/>
      <c r="P33" s="489"/>
      <c r="Q33" s="489"/>
      <c r="R33" s="489"/>
      <c r="S33" s="489"/>
      <c r="T33" s="489"/>
      <c r="U33" s="44"/>
      <c r="V33" s="44"/>
      <c r="W33" s="44"/>
      <c r="X33" s="44"/>
      <c r="Z33" s="490"/>
    </row>
    <row r="34" spans="1:26" ht="13.5" thickBot="1">
      <c r="A34" s="91" t="s">
        <v>45</v>
      </c>
      <c r="B34" s="66" t="s">
        <v>79</v>
      </c>
      <c r="C34" s="455" t="s">
        <v>69</v>
      </c>
      <c r="D34" s="456" t="s">
        <v>70</v>
      </c>
      <c r="E34" s="53" t="s">
        <v>20</v>
      </c>
      <c r="F34" s="54" t="s">
        <v>56</v>
      </c>
      <c r="G34" s="53" t="s">
        <v>20</v>
      </c>
      <c r="H34" s="54" t="s">
        <v>56</v>
      </c>
      <c r="I34" s="53" t="s">
        <v>20</v>
      </c>
      <c r="J34" s="54" t="s">
        <v>56</v>
      </c>
      <c r="K34" s="53" t="s">
        <v>20</v>
      </c>
      <c r="L34" s="54" t="s">
        <v>56</v>
      </c>
      <c r="M34" s="89" t="s">
        <v>20</v>
      </c>
      <c r="N34" s="92" t="s">
        <v>38</v>
      </c>
      <c r="O34" s="1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90"/>
    </row>
    <row r="35" spans="1:26" ht="12.75">
      <c r="A35" s="80" t="s">
        <v>27</v>
      </c>
      <c r="B35" s="112">
        <v>30</v>
      </c>
      <c r="C35" s="447" t="s">
        <v>154</v>
      </c>
      <c r="D35" s="457" t="s">
        <v>155</v>
      </c>
      <c r="E35" s="73">
        <f>Grundomgång!BC29</f>
        <v>40</v>
      </c>
      <c r="F35" s="327">
        <f>Grundomgång!BD29</f>
        <v>2</v>
      </c>
      <c r="G35" s="73">
        <f>Grundomgång!BE29</f>
        <v>41</v>
      </c>
      <c r="H35" s="327">
        <f>Grundomgång!BF29</f>
        <v>3</v>
      </c>
      <c r="I35" s="73">
        <f>Grundomgång!BG29</f>
        <v>41</v>
      </c>
      <c r="J35" s="327">
        <f>Grundomgång!BH29</f>
        <v>2</v>
      </c>
      <c r="K35" s="73">
        <f>Grundomgång!BI29</f>
        <v>42</v>
      </c>
      <c r="L35" s="327">
        <f>Grundomgång!BJ29</f>
        <v>2</v>
      </c>
      <c r="M35" s="73">
        <f>Grundomgång!BK29</f>
        <v>164</v>
      </c>
      <c r="N35" s="81">
        <f>Grundomgång!BL29</f>
        <v>2</v>
      </c>
      <c r="Q35" s="19"/>
      <c r="R35" s="19"/>
      <c r="S35" s="19"/>
      <c r="T35" s="19"/>
      <c r="U35" s="19"/>
      <c r="V35" s="19"/>
      <c r="W35" s="19"/>
      <c r="X35" s="19"/>
      <c r="Y35" s="19"/>
      <c r="Z35" s="326"/>
    </row>
    <row r="36" spans="1:26" ht="12.75">
      <c r="A36" s="26" t="s">
        <v>23</v>
      </c>
      <c r="B36" s="486">
        <f>B35+1</f>
        <v>31</v>
      </c>
      <c r="C36" s="479" t="s">
        <v>189</v>
      </c>
      <c r="D36" s="487" t="s">
        <v>156</v>
      </c>
      <c r="E36" s="481">
        <f>Grundomgång!BC30</f>
        <v>51</v>
      </c>
      <c r="F36" s="488">
        <f>Grundomgång!BD30</f>
        <v>1</v>
      </c>
      <c r="G36" s="481">
        <f>Grundomgång!BE30</f>
        <v>54</v>
      </c>
      <c r="H36" s="488">
        <f>Grundomgång!BF30</f>
        <v>1</v>
      </c>
      <c r="I36" s="481">
        <f>Grundomgång!BG30</f>
        <v>45</v>
      </c>
      <c r="J36" s="488">
        <f>Grundomgång!BH30</f>
        <v>1</v>
      </c>
      <c r="K36" s="481">
        <f>Grundomgång!BI30</f>
        <v>50</v>
      </c>
      <c r="L36" s="488">
        <f>Grundomgång!BJ30</f>
        <v>1</v>
      </c>
      <c r="M36" s="481">
        <f>Grundomgång!BK30</f>
        <v>200</v>
      </c>
      <c r="N36" s="483">
        <f>Grundomgång!BL30</f>
        <v>1</v>
      </c>
      <c r="Q36" s="19"/>
      <c r="R36" s="19"/>
      <c r="S36" s="19"/>
      <c r="T36" s="19"/>
      <c r="U36" s="19"/>
      <c r="V36" s="19"/>
      <c r="W36" s="19"/>
      <c r="X36" s="19"/>
      <c r="Y36" s="19"/>
      <c r="Z36" s="326"/>
    </row>
    <row r="37" spans="1:26" ht="12.75">
      <c r="A37" s="26" t="s">
        <v>28</v>
      </c>
      <c r="B37" s="467">
        <f>B36+1</f>
        <v>32</v>
      </c>
      <c r="C37" s="466" t="s">
        <v>157</v>
      </c>
      <c r="D37" s="468" t="s">
        <v>158</v>
      </c>
      <c r="E37" s="14">
        <f>Grundomgång!BC31</f>
        <v>0</v>
      </c>
      <c r="F37" s="37">
        <f>Grundomgång!BD31</f>
        <v>3</v>
      </c>
      <c r="G37" s="14">
        <f>Grundomgång!BE31</f>
        <v>0</v>
      </c>
      <c r="H37" s="37">
        <f>Grundomgång!BF31</f>
        <v>5</v>
      </c>
      <c r="I37" s="14">
        <f>Grundomgång!BG31</f>
        <v>0</v>
      </c>
      <c r="J37" s="37">
        <f>Grundomgång!BH31</f>
        <v>3</v>
      </c>
      <c r="K37" s="14">
        <f>Grundomgång!BI31</f>
        <v>0</v>
      </c>
      <c r="L37" s="37">
        <f>Grundomgång!BJ31</f>
        <v>5</v>
      </c>
      <c r="M37" s="14">
        <f>Grundomgång!BK31</f>
        <v>0</v>
      </c>
      <c r="N37" s="42">
        <f>Grundomgång!BL31</f>
        <v>5</v>
      </c>
      <c r="Q37" s="19"/>
      <c r="R37" s="19"/>
      <c r="S37" s="19"/>
      <c r="T37" s="19"/>
      <c r="U37" s="19"/>
      <c r="V37" s="19"/>
      <c r="W37" s="19"/>
      <c r="X37" s="19"/>
      <c r="Y37" s="19"/>
      <c r="Z37" s="326"/>
    </row>
    <row r="38" spans="1:26" ht="12.75">
      <c r="A38" s="26" t="s">
        <v>29</v>
      </c>
      <c r="B38" s="115">
        <f>B37+1</f>
        <v>33</v>
      </c>
      <c r="C38" s="448" t="s">
        <v>159</v>
      </c>
      <c r="D38" s="459" t="s">
        <v>160</v>
      </c>
      <c r="E38" s="14">
        <f>Grundomgång!BC32</f>
        <v>0</v>
      </c>
      <c r="F38" s="37">
        <f>Grundomgång!BD32</f>
        <v>3</v>
      </c>
      <c r="G38" s="14">
        <f>Grundomgång!BE32</f>
        <v>34</v>
      </c>
      <c r="H38" s="37">
        <f>Grundomgång!BF32</f>
        <v>4</v>
      </c>
      <c r="I38" s="14">
        <f>Grundomgång!BG32</f>
        <v>0</v>
      </c>
      <c r="J38" s="37">
        <f>Grundomgång!BH32</f>
        <v>3</v>
      </c>
      <c r="K38" s="14">
        <f>Grundomgång!BI32</f>
        <v>31</v>
      </c>
      <c r="L38" s="37">
        <f>Grundomgång!BJ32</f>
        <v>4</v>
      </c>
      <c r="M38" s="14">
        <f>Grundomgång!BK32</f>
        <v>65</v>
      </c>
      <c r="N38" s="42">
        <f>Grundomgång!BL32</f>
        <v>4</v>
      </c>
      <c r="Q38" s="19"/>
      <c r="R38" s="19"/>
      <c r="S38" s="19"/>
      <c r="T38" s="19"/>
      <c r="U38" s="19"/>
      <c r="V38" s="19"/>
      <c r="W38" s="19"/>
      <c r="X38" s="19"/>
      <c r="Y38" s="19"/>
      <c r="Z38" s="326"/>
    </row>
    <row r="39" spans="1:26" ht="12.75">
      <c r="A39" s="26" t="s">
        <v>25</v>
      </c>
      <c r="B39" s="115">
        <f>B38+1</f>
        <v>34</v>
      </c>
      <c r="C39" s="450" t="s">
        <v>161</v>
      </c>
      <c r="D39" s="460" t="s">
        <v>157</v>
      </c>
      <c r="E39" s="14">
        <f>Grundomgång!BC33</f>
        <v>0</v>
      </c>
      <c r="F39" s="37">
        <f>Grundomgång!BD33</f>
        <v>3</v>
      </c>
      <c r="G39" s="14">
        <f>Grundomgång!BE33</f>
        <v>44</v>
      </c>
      <c r="H39" s="37">
        <f>Grundomgång!BF33</f>
        <v>2</v>
      </c>
      <c r="I39" s="14">
        <f>Grundomgång!BG33</f>
        <v>0</v>
      </c>
      <c r="J39" s="37">
        <f>Grundomgång!BH33</f>
        <v>3</v>
      </c>
      <c r="K39" s="14">
        <f>Grundomgång!BI33</f>
        <v>40</v>
      </c>
      <c r="L39" s="37">
        <f>Grundomgång!BJ33</f>
        <v>3</v>
      </c>
      <c r="M39" s="14">
        <f>Grundomgång!BK33</f>
        <v>84</v>
      </c>
      <c r="N39" s="42">
        <f>Grundomgång!BL33</f>
        <v>3</v>
      </c>
      <c r="Q39" s="19"/>
      <c r="R39" s="19"/>
      <c r="S39" s="19"/>
      <c r="T39" s="19"/>
      <c r="U39" s="19"/>
      <c r="V39" s="19"/>
      <c r="W39" s="19"/>
      <c r="X39" s="19"/>
      <c r="Y39" s="19"/>
      <c r="Z39" s="326"/>
    </row>
    <row r="40" spans="1:26" ht="12.75">
      <c r="A40" s="26" t="s">
        <v>30</v>
      </c>
      <c r="B40" s="115"/>
      <c r="C40" s="448"/>
      <c r="D40" s="459"/>
      <c r="E40" s="14"/>
      <c r="F40" s="37"/>
      <c r="G40" s="14"/>
      <c r="H40" s="37"/>
      <c r="I40" s="14"/>
      <c r="J40" s="37"/>
      <c r="K40" s="14"/>
      <c r="L40" s="37"/>
      <c r="M40" s="14"/>
      <c r="N40" s="42"/>
      <c r="Q40" s="19"/>
      <c r="R40" s="19"/>
      <c r="S40" s="19"/>
      <c r="T40" s="19"/>
      <c r="U40" s="19"/>
      <c r="V40" s="19"/>
      <c r="W40" s="19"/>
      <c r="X40" s="19"/>
      <c r="Y40" s="19"/>
      <c r="Z40" s="326"/>
    </row>
    <row r="41" spans="1:26" ht="12.75">
      <c r="A41" s="27"/>
      <c r="B41" s="115"/>
      <c r="C41" s="448"/>
      <c r="D41" s="459"/>
      <c r="E41" s="14"/>
      <c r="F41" s="37"/>
      <c r="G41" s="14"/>
      <c r="H41" s="37"/>
      <c r="I41" s="14"/>
      <c r="J41" s="37"/>
      <c r="K41" s="14"/>
      <c r="L41" s="37"/>
      <c r="M41" s="14"/>
      <c r="N41" s="42"/>
      <c r="Q41" s="19"/>
      <c r="R41" s="19"/>
      <c r="S41" s="19"/>
      <c r="T41" s="19"/>
      <c r="U41" s="19"/>
      <c r="V41" s="19"/>
      <c r="W41" s="19"/>
      <c r="X41" s="19"/>
      <c r="Y41" s="19"/>
      <c r="Z41" s="326"/>
    </row>
    <row r="42" spans="1:26" ht="12.75">
      <c r="A42" s="27"/>
      <c r="B42" s="115"/>
      <c r="C42" s="448"/>
      <c r="D42" s="459"/>
      <c r="E42" s="14"/>
      <c r="F42" s="37"/>
      <c r="G42" s="14"/>
      <c r="H42" s="37"/>
      <c r="I42" s="14"/>
      <c r="J42" s="37"/>
      <c r="K42" s="14"/>
      <c r="L42" s="37"/>
      <c r="M42" s="14"/>
      <c r="N42" s="42"/>
      <c r="Q42" s="19"/>
      <c r="R42" s="19"/>
      <c r="S42" s="19"/>
      <c r="T42" s="19"/>
      <c r="U42" s="19"/>
      <c r="V42" s="19"/>
      <c r="W42" s="19"/>
      <c r="X42" s="19"/>
      <c r="Y42" s="19"/>
      <c r="Z42" s="326"/>
    </row>
    <row r="43" spans="1:26" ht="12.75">
      <c r="A43" s="27"/>
      <c r="B43" s="115"/>
      <c r="C43" s="448"/>
      <c r="D43" s="459"/>
      <c r="E43" s="14"/>
      <c r="F43" s="37"/>
      <c r="G43" s="14"/>
      <c r="H43" s="37"/>
      <c r="I43" s="14"/>
      <c r="J43" s="37"/>
      <c r="K43" s="14"/>
      <c r="L43" s="37"/>
      <c r="M43" s="14"/>
      <c r="N43" s="42"/>
      <c r="Q43" s="19"/>
      <c r="R43" s="19"/>
      <c r="S43" s="19"/>
      <c r="T43" s="19"/>
      <c r="U43" s="19"/>
      <c r="V43" s="19"/>
      <c r="W43" s="19"/>
      <c r="X43" s="19"/>
      <c r="Y43" s="19"/>
      <c r="Z43" s="326"/>
    </row>
    <row r="44" spans="1:26" ht="13.5" thickBot="1">
      <c r="A44" s="20"/>
      <c r="B44" s="116"/>
      <c r="C44" s="452"/>
      <c r="D44" s="461"/>
      <c r="E44" s="17"/>
      <c r="F44" s="71"/>
      <c r="G44" s="17"/>
      <c r="H44" s="71"/>
      <c r="I44" s="17"/>
      <c r="J44" s="71"/>
      <c r="K44" s="17"/>
      <c r="L44" s="71"/>
      <c r="M44" s="17"/>
      <c r="N44" s="74"/>
      <c r="Q44" s="19"/>
      <c r="R44" s="19"/>
      <c r="S44" s="19"/>
      <c r="T44" s="19"/>
      <c r="U44" s="19"/>
      <c r="V44" s="19"/>
      <c r="W44" s="19"/>
      <c r="X44" s="19"/>
      <c r="Y44" s="19"/>
      <c r="Z44" s="326"/>
    </row>
    <row r="45" spans="2:26" s="43" customFormat="1" ht="13.5" thickBot="1">
      <c r="B45" s="120"/>
      <c r="C45" s="454"/>
      <c r="D45" s="454"/>
      <c r="E45" s="19"/>
      <c r="F45" s="19"/>
      <c r="G45" s="19"/>
      <c r="H45" s="19"/>
      <c r="I45" s="19"/>
      <c r="J45" s="19"/>
      <c r="K45" s="19"/>
      <c r="L45" s="19"/>
      <c r="M45" s="19"/>
      <c r="P45" s="44"/>
      <c r="Q45" s="19"/>
      <c r="R45" s="19"/>
      <c r="S45" s="19"/>
      <c r="T45" s="19"/>
      <c r="U45" s="19"/>
      <c r="V45" s="19"/>
      <c r="W45" s="19"/>
      <c r="X45" s="19"/>
      <c r="Y45" s="19"/>
      <c r="Z45" s="326"/>
    </row>
    <row r="46" spans="1:17" ht="12.75">
      <c r="A46" s="56"/>
      <c r="B46" s="87"/>
      <c r="C46" s="443"/>
      <c r="D46" s="462"/>
      <c r="E46" s="23" t="s">
        <v>57</v>
      </c>
      <c r="F46" s="24"/>
      <c r="G46" s="24"/>
      <c r="H46" s="24"/>
      <c r="I46" s="24"/>
      <c r="J46" s="24"/>
      <c r="K46" s="24"/>
      <c r="L46" s="24"/>
      <c r="M46" s="24"/>
      <c r="N46" s="4"/>
      <c r="Q46" s="44"/>
    </row>
    <row r="47" spans="1:17" ht="12.75">
      <c r="A47" s="5"/>
      <c r="B47" s="6"/>
      <c r="C47" s="442"/>
      <c r="D47" s="444"/>
      <c r="E47" s="63" t="s">
        <v>58</v>
      </c>
      <c r="F47" s="60"/>
      <c r="G47" s="60"/>
      <c r="H47" s="60"/>
      <c r="I47" s="60"/>
      <c r="J47" s="60"/>
      <c r="K47" s="60"/>
      <c r="L47" s="60"/>
      <c r="M47" s="60"/>
      <c r="N47" s="48"/>
      <c r="Q47" s="44"/>
    </row>
    <row r="48" spans="1:26" s="3" customFormat="1" ht="12.75">
      <c r="A48" s="45"/>
      <c r="B48" s="29"/>
      <c r="C48" s="442"/>
      <c r="D48" s="444"/>
      <c r="E48" s="307" t="s">
        <v>16</v>
      </c>
      <c r="F48" s="57"/>
      <c r="G48" s="307" t="s">
        <v>34</v>
      </c>
      <c r="H48" s="308"/>
      <c r="I48" s="307" t="s">
        <v>35</v>
      </c>
      <c r="J48" s="308"/>
      <c r="K48" s="307" t="s">
        <v>36</v>
      </c>
      <c r="L48" s="58"/>
      <c r="M48" s="59" t="s">
        <v>59</v>
      </c>
      <c r="N48" s="49"/>
      <c r="O48" s="44"/>
      <c r="P48" s="44"/>
      <c r="Q48" s="44"/>
      <c r="R48" s="489"/>
      <c r="S48" s="489"/>
      <c r="T48" s="489"/>
      <c r="U48" s="44"/>
      <c r="V48" s="44"/>
      <c r="W48" s="44"/>
      <c r="X48" s="44"/>
      <c r="Y48" s="44"/>
      <c r="Z48" s="490"/>
    </row>
    <row r="49" spans="1:26" ht="12.75">
      <c r="A49" s="5"/>
      <c r="B49" s="309" t="s">
        <v>61</v>
      </c>
      <c r="C49" s="442"/>
      <c r="D49" s="444"/>
      <c r="E49" s="11"/>
      <c r="F49" s="13"/>
      <c r="G49" s="11"/>
      <c r="H49" s="13"/>
      <c r="I49" s="11"/>
      <c r="J49" s="13"/>
      <c r="K49" s="11"/>
      <c r="L49" s="13"/>
      <c r="M49" s="29" t="s">
        <v>60</v>
      </c>
      <c r="N49" s="55"/>
      <c r="P49" s="489"/>
      <c r="Q49" s="489"/>
      <c r="R49" s="489"/>
      <c r="S49" s="489"/>
      <c r="T49" s="489"/>
      <c r="U49" s="44"/>
      <c r="V49" s="44"/>
      <c r="W49" s="44"/>
      <c r="X49" s="44"/>
      <c r="Z49" s="490"/>
    </row>
    <row r="50" spans="1:26" ht="13.5" thickBot="1">
      <c r="A50" s="82" t="s">
        <v>45</v>
      </c>
      <c r="B50" s="94" t="s">
        <v>79</v>
      </c>
      <c r="C50" s="445" t="s">
        <v>69</v>
      </c>
      <c r="D50" s="463" t="s">
        <v>70</v>
      </c>
      <c r="E50" s="83" t="s">
        <v>20</v>
      </c>
      <c r="F50" s="84" t="s">
        <v>56</v>
      </c>
      <c r="G50" s="83" t="s">
        <v>20</v>
      </c>
      <c r="H50" s="84" t="s">
        <v>56</v>
      </c>
      <c r="I50" s="83" t="s">
        <v>20</v>
      </c>
      <c r="J50" s="84" t="s">
        <v>56</v>
      </c>
      <c r="K50" s="83" t="s">
        <v>20</v>
      </c>
      <c r="L50" s="84" t="s">
        <v>56</v>
      </c>
      <c r="M50" s="19" t="s">
        <v>20</v>
      </c>
      <c r="N50" s="85" t="s">
        <v>38</v>
      </c>
      <c r="O50" s="1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90"/>
    </row>
    <row r="51" spans="1:26" ht="12.75">
      <c r="A51" s="80" t="s">
        <v>31</v>
      </c>
      <c r="B51" s="114">
        <v>45</v>
      </c>
      <c r="C51" s="464" t="s">
        <v>162</v>
      </c>
      <c r="D51" s="462" t="s">
        <v>163</v>
      </c>
      <c r="E51" s="73">
        <f>Grundomgång!BC40</f>
        <v>49</v>
      </c>
      <c r="F51" s="79">
        <f>Grundomgång!BD40</f>
        <v>6</v>
      </c>
      <c r="G51" s="73">
        <f>Grundomgång!BE40</f>
        <v>52</v>
      </c>
      <c r="H51" s="79">
        <f>Grundomgång!BF40</f>
        <v>3</v>
      </c>
      <c r="I51" s="73">
        <f>Grundomgång!BG40</f>
        <v>53</v>
      </c>
      <c r="J51" s="79">
        <f>Grundomgång!BH40</f>
        <v>3</v>
      </c>
      <c r="K51" s="73">
        <f>Grundomgång!BI40</f>
        <v>46</v>
      </c>
      <c r="L51" s="79">
        <f>Grundomgång!BJ40</f>
        <v>3</v>
      </c>
      <c r="M51" s="73">
        <f>Grundomgång!BK40</f>
        <v>200</v>
      </c>
      <c r="N51" s="81">
        <f>Grundomgång!BL40</f>
        <v>4</v>
      </c>
      <c r="Q51" s="19"/>
      <c r="R51" s="19"/>
      <c r="S51" s="19"/>
      <c r="T51" s="19"/>
      <c r="U51" s="19"/>
      <c r="V51" s="19"/>
      <c r="W51" s="19"/>
      <c r="X51" s="19"/>
      <c r="Y51" s="19"/>
      <c r="Z51" s="326"/>
    </row>
    <row r="52" spans="1:26" ht="12.75">
      <c r="A52" s="26" t="s">
        <v>22</v>
      </c>
      <c r="B52" s="115">
        <f>B51+1</f>
        <v>46</v>
      </c>
      <c r="C52" s="448" t="s">
        <v>164</v>
      </c>
      <c r="D52" s="459" t="s">
        <v>186</v>
      </c>
      <c r="E52" s="14">
        <f>Grundomgång!BC41</f>
        <v>50</v>
      </c>
      <c r="F52" s="32">
        <f>Grundomgång!BD41</f>
        <v>5</v>
      </c>
      <c r="G52" s="14">
        <f>Grundomgång!BE41</f>
        <v>49</v>
      </c>
      <c r="H52" s="32">
        <f>Grundomgång!BF41</f>
        <v>6</v>
      </c>
      <c r="I52" s="14">
        <f>Grundomgång!BG41</f>
        <v>52</v>
      </c>
      <c r="J52" s="32">
        <f>Grundomgång!BH41</f>
        <v>4</v>
      </c>
      <c r="K52" s="14">
        <f>Grundomgång!BI41</f>
        <v>44</v>
      </c>
      <c r="L52" s="32">
        <f>Grundomgång!BJ41</f>
        <v>5</v>
      </c>
      <c r="M52" s="14">
        <f>Grundomgång!BK41</f>
        <v>195</v>
      </c>
      <c r="N52" s="42">
        <f>Grundomgång!BL41</f>
        <v>5</v>
      </c>
      <c r="Q52" s="19"/>
      <c r="R52" s="19"/>
      <c r="S52" s="19"/>
      <c r="T52" s="19"/>
      <c r="U52" s="19"/>
      <c r="V52" s="19"/>
      <c r="W52" s="19"/>
      <c r="X52" s="19"/>
      <c r="Y52" s="19"/>
      <c r="Z52" s="326"/>
    </row>
    <row r="53" spans="1:26" ht="12.75">
      <c r="A53" s="26" t="s">
        <v>32</v>
      </c>
      <c r="B53" s="467">
        <f aca="true" t="shared" si="1" ref="B53:B60">B52+1</f>
        <v>47</v>
      </c>
      <c r="C53" s="469" t="s">
        <v>165</v>
      </c>
      <c r="D53" s="468" t="s">
        <v>166</v>
      </c>
      <c r="E53" s="14">
        <f>Grundomgång!BC42</f>
        <v>0</v>
      </c>
      <c r="F53" s="32">
        <f>Grundomgång!BD42</f>
        <v>11</v>
      </c>
      <c r="G53" s="14">
        <f>Grundomgång!BE42</f>
        <v>0</v>
      </c>
      <c r="H53" s="32">
        <f>Grundomgång!BF42</f>
        <v>12</v>
      </c>
      <c r="I53" s="14">
        <f>Grundomgång!BG42</f>
        <v>0</v>
      </c>
      <c r="J53" s="32">
        <f>Grundomgång!BH42</f>
        <v>11</v>
      </c>
      <c r="K53" s="14">
        <f>Grundomgång!BI42</f>
        <v>0</v>
      </c>
      <c r="L53" s="32">
        <f>Grundomgång!BJ42</f>
        <v>11</v>
      </c>
      <c r="M53" s="14">
        <f>Grundomgång!BK42</f>
        <v>0</v>
      </c>
      <c r="N53" s="42">
        <f>Grundomgång!BL42</f>
        <v>12</v>
      </c>
      <c r="Q53" s="19"/>
      <c r="R53" s="19"/>
      <c r="S53" s="19"/>
      <c r="T53" s="19"/>
      <c r="U53" s="19"/>
      <c r="V53" s="19"/>
      <c r="W53" s="19"/>
      <c r="X53" s="19"/>
      <c r="Y53" s="19"/>
      <c r="Z53" s="326"/>
    </row>
    <row r="54" spans="1:26" ht="12.75">
      <c r="A54" s="26" t="s">
        <v>22</v>
      </c>
      <c r="B54" s="467">
        <f t="shared" si="1"/>
        <v>48</v>
      </c>
      <c r="C54" s="469" t="s">
        <v>167</v>
      </c>
      <c r="D54" s="468" t="s">
        <v>168</v>
      </c>
      <c r="E54" s="14">
        <f>Grundomgång!BC43</f>
        <v>0</v>
      </c>
      <c r="F54" s="32">
        <f>Grundomgång!BD43</f>
        <v>11</v>
      </c>
      <c r="G54" s="14">
        <f>Grundomgång!BE43</f>
        <v>0</v>
      </c>
      <c r="H54" s="32">
        <f>Grundomgång!BF43</f>
        <v>12</v>
      </c>
      <c r="I54" s="14">
        <f>Grundomgång!BG43</f>
        <v>0</v>
      </c>
      <c r="J54" s="32">
        <f>Grundomgång!BH43</f>
        <v>11</v>
      </c>
      <c r="K54" s="14">
        <f>Grundomgång!BI43</f>
        <v>0</v>
      </c>
      <c r="L54" s="32">
        <f>Grundomgång!BJ43</f>
        <v>11</v>
      </c>
      <c r="M54" s="14">
        <f>Grundomgång!BK43</f>
        <v>0</v>
      </c>
      <c r="N54" s="42">
        <f>Grundomgång!BL43</f>
        <v>12</v>
      </c>
      <c r="Q54" s="19"/>
      <c r="R54" s="19"/>
      <c r="S54" s="19"/>
      <c r="T54" s="19"/>
      <c r="U54" s="19"/>
      <c r="V54" s="19"/>
      <c r="W54" s="19"/>
      <c r="X54" s="19"/>
      <c r="Y54" s="19"/>
      <c r="Z54" s="326"/>
    </row>
    <row r="55" spans="1:26" ht="12.75">
      <c r="A55" s="26" t="s">
        <v>26</v>
      </c>
      <c r="B55" s="115">
        <f t="shared" si="1"/>
        <v>49</v>
      </c>
      <c r="C55" s="458" t="s">
        <v>169</v>
      </c>
      <c r="D55" s="444" t="s">
        <v>170</v>
      </c>
      <c r="E55" s="14">
        <f>Grundomgång!BC44</f>
        <v>51</v>
      </c>
      <c r="F55" s="32">
        <f>Grundomgång!BD44</f>
        <v>4</v>
      </c>
      <c r="G55" s="14">
        <f>Grundomgång!BE44</f>
        <v>53</v>
      </c>
      <c r="H55" s="32">
        <f>Grundomgång!BF44</f>
        <v>2</v>
      </c>
      <c r="I55" s="14">
        <f>Grundomgång!BG44</f>
        <v>49</v>
      </c>
      <c r="J55" s="32">
        <f>Grundomgång!BH44</f>
        <v>6</v>
      </c>
      <c r="K55" s="14">
        <f>Grundomgång!BI44</f>
        <v>0</v>
      </c>
      <c r="L55" s="32">
        <f>Grundomgång!BJ44</f>
        <v>11</v>
      </c>
      <c r="M55" s="14">
        <f>Grundomgång!BK44</f>
        <v>153</v>
      </c>
      <c r="N55" s="42">
        <f>Grundomgång!BL44</f>
        <v>8</v>
      </c>
      <c r="Q55" s="19"/>
      <c r="R55" s="19"/>
      <c r="S55" s="19"/>
      <c r="T55" s="19"/>
      <c r="U55" s="19"/>
      <c r="V55" s="19"/>
      <c r="W55" s="19"/>
      <c r="X55" s="19"/>
      <c r="Y55" s="19"/>
      <c r="Z55" s="326"/>
    </row>
    <row r="56" spans="1:26" ht="12.75">
      <c r="A56" s="26" t="s">
        <v>33</v>
      </c>
      <c r="B56" s="115">
        <f t="shared" si="1"/>
        <v>50</v>
      </c>
      <c r="C56" s="448" t="s">
        <v>171</v>
      </c>
      <c r="D56" s="459" t="s">
        <v>172</v>
      </c>
      <c r="E56" s="14">
        <f>Grundomgång!BC45</f>
        <v>49</v>
      </c>
      <c r="F56" s="32">
        <f>Grundomgång!BD45</f>
        <v>6</v>
      </c>
      <c r="G56" s="14">
        <f>Grundomgång!BE45</f>
        <v>42</v>
      </c>
      <c r="H56" s="32">
        <f>Grundomgång!BF45</f>
        <v>8</v>
      </c>
      <c r="I56" s="14">
        <f>Grundomgång!BG45</f>
        <v>45</v>
      </c>
      <c r="J56" s="32">
        <f>Grundomgång!BH45</f>
        <v>8</v>
      </c>
      <c r="K56" s="14">
        <f>Grundomgång!BI45</f>
        <v>41</v>
      </c>
      <c r="L56" s="32">
        <f>Grundomgång!BJ45</f>
        <v>7</v>
      </c>
      <c r="M56" s="14">
        <f>Grundomgång!BK45</f>
        <v>177</v>
      </c>
      <c r="N56" s="42">
        <f>Grundomgång!BL45</f>
        <v>7</v>
      </c>
      <c r="Q56" s="19"/>
      <c r="R56" s="19"/>
      <c r="S56" s="19"/>
      <c r="T56" s="19"/>
      <c r="U56" s="19"/>
      <c r="V56" s="19"/>
      <c r="W56" s="19"/>
      <c r="X56" s="19"/>
      <c r="Y56" s="19"/>
      <c r="Z56" s="326"/>
    </row>
    <row r="57" spans="1:26" ht="12.75">
      <c r="A57" s="26" t="s">
        <v>23</v>
      </c>
      <c r="B57" s="115">
        <f t="shared" si="1"/>
        <v>51</v>
      </c>
      <c r="C57" s="448" t="s">
        <v>173</v>
      </c>
      <c r="D57" s="459" t="s">
        <v>174</v>
      </c>
      <c r="E57" s="14">
        <f>Grundomgång!BC46</f>
        <v>63</v>
      </c>
      <c r="F57" s="32">
        <f>Grundomgång!BD46</f>
        <v>2</v>
      </c>
      <c r="G57" s="14">
        <f>Grundomgång!BE46</f>
        <v>51</v>
      </c>
      <c r="H57" s="32">
        <f>Grundomgång!BF46</f>
        <v>4</v>
      </c>
      <c r="I57" s="14">
        <f>Grundomgång!BG46</f>
        <v>54</v>
      </c>
      <c r="J57" s="32">
        <f>Grundomgång!BH46</f>
        <v>2</v>
      </c>
      <c r="K57" s="14">
        <f>Grundomgång!BI46</f>
        <v>43</v>
      </c>
      <c r="L57" s="32">
        <f>Grundomgång!BJ46</f>
        <v>6</v>
      </c>
      <c r="M57" s="14">
        <f>Grundomgång!BK46</f>
        <v>211</v>
      </c>
      <c r="N57" s="42">
        <f>Grundomgång!BL46</f>
        <v>2</v>
      </c>
      <c r="Q57" s="19"/>
      <c r="R57" s="19"/>
      <c r="S57" s="19"/>
      <c r="T57" s="19"/>
      <c r="U57" s="19"/>
      <c r="V57" s="19"/>
      <c r="W57" s="19"/>
      <c r="X57" s="19"/>
      <c r="Y57" s="19"/>
      <c r="Z57" s="326"/>
    </row>
    <row r="58" spans="1:26" ht="12.75">
      <c r="A58" s="26"/>
      <c r="B58" s="115">
        <f t="shared" si="1"/>
        <v>52</v>
      </c>
      <c r="C58" s="448" t="s">
        <v>175</v>
      </c>
      <c r="D58" s="459" t="s">
        <v>176</v>
      </c>
      <c r="E58" s="14">
        <f>Grundomgång!BC47</f>
        <v>55</v>
      </c>
      <c r="F58" s="32">
        <f>Grundomgång!BD47</f>
        <v>3</v>
      </c>
      <c r="G58" s="14">
        <f>Grundomgång!BE47</f>
        <v>47</v>
      </c>
      <c r="H58" s="32">
        <f>Grundomgång!BF47</f>
        <v>7</v>
      </c>
      <c r="I58" s="14">
        <f>Grundomgång!BG47</f>
        <v>52</v>
      </c>
      <c r="J58" s="32">
        <f>Grundomgång!BH47</f>
        <v>4</v>
      </c>
      <c r="K58" s="14">
        <f>Grundomgång!BI47</f>
        <v>49</v>
      </c>
      <c r="L58" s="32">
        <f>Grundomgång!BJ47</f>
        <v>2</v>
      </c>
      <c r="M58" s="14">
        <f>Grundomgång!BK47</f>
        <v>203</v>
      </c>
      <c r="N58" s="42">
        <f>Grundomgång!BL47</f>
        <v>3</v>
      </c>
      <c r="Q58" s="19"/>
      <c r="R58" s="19"/>
      <c r="S58" s="19"/>
      <c r="T58" s="19"/>
      <c r="U58" s="19"/>
      <c r="V58" s="19"/>
      <c r="W58" s="19"/>
      <c r="X58" s="19"/>
      <c r="Y58" s="19"/>
      <c r="Z58" s="326"/>
    </row>
    <row r="59" spans="1:26" ht="12.75">
      <c r="A59" s="26"/>
      <c r="B59" s="115">
        <f t="shared" si="1"/>
        <v>53</v>
      </c>
      <c r="C59" s="448" t="s">
        <v>177</v>
      </c>
      <c r="D59" s="465" t="s">
        <v>178</v>
      </c>
      <c r="E59" s="14">
        <f>Grundomgång!BC48</f>
        <v>0</v>
      </c>
      <c r="F59" s="32">
        <f>Grundomgång!BD48</f>
        <v>11</v>
      </c>
      <c r="G59" s="14">
        <f>Grundomgång!BE48</f>
        <v>30</v>
      </c>
      <c r="H59" s="32">
        <f>Grundomgång!BF48</f>
        <v>10</v>
      </c>
      <c r="I59" s="14">
        <f>Grundomgång!BG48</f>
        <v>0</v>
      </c>
      <c r="J59" s="32">
        <f>Grundomgång!BH48</f>
        <v>11</v>
      </c>
      <c r="K59" s="14">
        <f>Grundomgång!BI48</f>
        <v>33</v>
      </c>
      <c r="L59" s="32">
        <f>Grundomgång!BJ48</f>
        <v>9</v>
      </c>
      <c r="M59" s="14">
        <f>Grundomgång!BK48</f>
        <v>63</v>
      </c>
      <c r="N59" s="42">
        <f>Grundomgång!BL48</f>
        <v>11</v>
      </c>
      <c r="Q59" s="19"/>
      <c r="R59" s="19"/>
      <c r="S59" s="19"/>
      <c r="T59" s="19"/>
      <c r="U59" s="19"/>
      <c r="V59" s="19"/>
      <c r="W59" s="19"/>
      <c r="X59" s="19"/>
      <c r="Y59" s="19"/>
      <c r="Z59" s="326"/>
    </row>
    <row r="60" spans="1:26" ht="12.75">
      <c r="A60" s="26"/>
      <c r="B60" s="115">
        <f t="shared" si="1"/>
        <v>54</v>
      </c>
      <c r="C60" s="448" t="s">
        <v>179</v>
      </c>
      <c r="D60" s="465" t="s">
        <v>180</v>
      </c>
      <c r="E60" s="14">
        <f>Grundomgång!BC49</f>
        <v>34</v>
      </c>
      <c r="F60" s="32">
        <f>Grundomgång!BD49</f>
        <v>10</v>
      </c>
      <c r="G60" s="14">
        <f>Grundomgång!BE49</f>
        <v>28</v>
      </c>
      <c r="H60" s="32">
        <f>Grundomgång!BF49</f>
        <v>11</v>
      </c>
      <c r="I60" s="14">
        <f>Grundomgång!BG49</f>
        <v>30</v>
      </c>
      <c r="J60" s="32">
        <f>Grundomgång!BH49</f>
        <v>10</v>
      </c>
      <c r="K60" s="14">
        <f>Grundomgång!BI49</f>
        <v>32</v>
      </c>
      <c r="L60" s="32">
        <f>Grundomgång!BJ49</f>
        <v>10</v>
      </c>
      <c r="M60" s="14">
        <f>Grundomgång!BK49</f>
        <v>124</v>
      </c>
      <c r="N60" s="42">
        <f>Grundomgång!BL49</f>
        <v>10</v>
      </c>
      <c r="Q60" s="19"/>
      <c r="R60" s="19"/>
      <c r="S60" s="19"/>
      <c r="T60" s="19"/>
      <c r="U60" s="19"/>
      <c r="V60" s="19"/>
      <c r="W60" s="19"/>
      <c r="X60" s="19"/>
      <c r="Y60" s="19"/>
      <c r="Z60" s="326"/>
    </row>
    <row r="61" spans="1:26" ht="12.75">
      <c r="A61" s="26"/>
      <c r="B61" s="419">
        <f>B60+1</f>
        <v>55</v>
      </c>
      <c r="C61" s="448" t="s">
        <v>187</v>
      </c>
      <c r="D61" s="465" t="s">
        <v>181</v>
      </c>
      <c r="E61" s="14">
        <f>Grundomgång!BC50</f>
        <v>38</v>
      </c>
      <c r="F61" s="32">
        <f>Grundomgång!BD50</f>
        <v>9</v>
      </c>
      <c r="G61" s="14">
        <f>Grundomgång!BE50</f>
        <v>50</v>
      </c>
      <c r="H61" s="32">
        <f>Grundomgång!BF50</f>
        <v>5</v>
      </c>
      <c r="I61" s="14">
        <f>Grundomgång!BG50</f>
        <v>49</v>
      </c>
      <c r="J61" s="32">
        <f>Grundomgång!BH50</f>
        <v>6</v>
      </c>
      <c r="K61" s="14">
        <f>Grundomgång!BI50</f>
        <v>45</v>
      </c>
      <c r="L61" s="32">
        <f>Grundomgång!BJ50</f>
        <v>4</v>
      </c>
      <c r="M61" s="14">
        <f>Grundomgång!BK50</f>
        <v>182</v>
      </c>
      <c r="N61" s="42">
        <f>Grundomgång!BL50</f>
        <v>6</v>
      </c>
      <c r="Q61" s="19"/>
      <c r="R61" s="19"/>
      <c r="S61" s="19"/>
      <c r="T61" s="19"/>
      <c r="U61" s="19"/>
      <c r="V61" s="19"/>
      <c r="W61" s="19"/>
      <c r="X61" s="19"/>
      <c r="Y61" s="19"/>
      <c r="Z61" s="326"/>
    </row>
    <row r="62" spans="1:26" ht="12.75">
      <c r="A62" s="26"/>
      <c r="B62" s="484">
        <f>B61+1</f>
        <v>56</v>
      </c>
      <c r="C62" s="479" t="s">
        <v>182</v>
      </c>
      <c r="D62" s="485" t="s">
        <v>183</v>
      </c>
      <c r="E62" s="481">
        <f>Grundomgång!BC51</f>
        <v>64</v>
      </c>
      <c r="F62" s="482">
        <f>Grundomgång!BD51</f>
        <v>1</v>
      </c>
      <c r="G62" s="481">
        <f>Grundomgång!BE51</f>
        <v>56</v>
      </c>
      <c r="H62" s="482">
        <f>Grundomgång!BF51</f>
        <v>1</v>
      </c>
      <c r="I62" s="481">
        <f>Grundomgång!BG51</f>
        <v>66</v>
      </c>
      <c r="J62" s="482">
        <f>Grundomgång!BH51</f>
        <v>1</v>
      </c>
      <c r="K62" s="481">
        <f>Grundomgång!BI51</f>
        <v>60</v>
      </c>
      <c r="L62" s="482">
        <f>Grundomgång!BJ51</f>
        <v>1</v>
      </c>
      <c r="M62" s="481">
        <f>Grundomgång!BK51</f>
        <v>246</v>
      </c>
      <c r="N62" s="483">
        <f>Grundomgång!BL51</f>
        <v>1</v>
      </c>
      <c r="Q62" s="19"/>
      <c r="R62" s="19"/>
      <c r="S62" s="19"/>
      <c r="T62" s="19"/>
      <c r="U62" s="19"/>
      <c r="V62" s="19"/>
      <c r="W62" s="19"/>
      <c r="X62" s="19"/>
      <c r="Y62" s="19"/>
      <c r="Z62" s="326"/>
    </row>
    <row r="63" spans="1:26" ht="12.75">
      <c r="A63" s="26"/>
      <c r="B63" s="419">
        <f>B62+1</f>
        <v>57</v>
      </c>
      <c r="C63" s="448" t="s">
        <v>184</v>
      </c>
      <c r="D63" s="465" t="s">
        <v>188</v>
      </c>
      <c r="E63" s="14">
        <f>Grundomgång!BC52</f>
        <v>40</v>
      </c>
      <c r="F63" s="32">
        <f>Grundomgång!BD52</f>
        <v>8</v>
      </c>
      <c r="G63" s="14">
        <f>Grundomgång!BE52</f>
        <v>42</v>
      </c>
      <c r="H63" s="32">
        <f>Grundomgång!BF52</f>
        <v>8</v>
      </c>
      <c r="I63" s="14">
        <f>Grundomgång!BG52</f>
        <v>34</v>
      </c>
      <c r="J63" s="32">
        <f>Grundomgång!BH52</f>
        <v>9</v>
      </c>
      <c r="K63" s="14">
        <f>Grundomgång!BI52</f>
        <v>35</v>
      </c>
      <c r="L63" s="32">
        <f>Grundomgång!BJ52</f>
        <v>8</v>
      </c>
      <c r="M63" s="14">
        <f>Grundomgång!BK52</f>
        <v>151</v>
      </c>
      <c r="N63" s="42">
        <f>Grundomgång!BL52</f>
        <v>9</v>
      </c>
      <c r="Q63" s="19"/>
      <c r="R63" s="19"/>
      <c r="S63" s="19"/>
      <c r="T63" s="19"/>
      <c r="U63" s="19"/>
      <c r="V63" s="19"/>
      <c r="W63" s="19"/>
      <c r="X63" s="19"/>
      <c r="Y63" s="19"/>
      <c r="Z63" s="326"/>
    </row>
    <row r="64" spans="1:26" ht="12.75">
      <c r="A64" s="26"/>
      <c r="B64" s="419"/>
      <c r="C64" s="448"/>
      <c r="D64" s="465"/>
      <c r="E64" s="14"/>
      <c r="F64" s="32"/>
      <c r="G64" s="14"/>
      <c r="H64" s="32"/>
      <c r="I64" s="14"/>
      <c r="J64" s="32"/>
      <c r="K64" s="14"/>
      <c r="L64" s="32"/>
      <c r="M64" s="14"/>
      <c r="N64" s="42"/>
      <c r="Q64" s="19"/>
      <c r="R64" s="19"/>
      <c r="S64" s="19"/>
      <c r="T64" s="19"/>
      <c r="U64" s="19"/>
      <c r="V64" s="19"/>
      <c r="W64" s="19"/>
      <c r="X64" s="19"/>
      <c r="Y64" s="19"/>
      <c r="Z64" s="326"/>
    </row>
    <row r="65" spans="1:26" ht="12.75">
      <c r="A65" s="26"/>
      <c r="B65" s="115"/>
      <c r="C65" s="448"/>
      <c r="D65" s="465"/>
      <c r="E65" s="14"/>
      <c r="F65" s="32"/>
      <c r="G65" s="14"/>
      <c r="H65" s="32"/>
      <c r="I65" s="14"/>
      <c r="J65" s="32"/>
      <c r="K65" s="14"/>
      <c r="L65" s="32"/>
      <c r="M65" s="14"/>
      <c r="N65" s="42"/>
      <c r="Q65" s="19"/>
      <c r="R65" s="19"/>
      <c r="S65" s="19"/>
      <c r="T65" s="19"/>
      <c r="U65" s="19"/>
      <c r="V65" s="19"/>
      <c r="W65" s="19"/>
      <c r="X65" s="19"/>
      <c r="Y65" s="19"/>
      <c r="Z65" s="326"/>
    </row>
    <row r="66" spans="1:26" ht="13.5" thickBot="1">
      <c r="A66" s="28"/>
      <c r="B66" s="116"/>
      <c r="C66" s="452"/>
      <c r="D66" s="461"/>
      <c r="E66" s="17"/>
      <c r="F66" s="33"/>
      <c r="G66" s="17"/>
      <c r="H66" s="33"/>
      <c r="I66" s="17"/>
      <c r="J66" s="33"/>
      <c r="K66" s="17"/>
      <c r="L66" s="33"/>
      <c r="M66" s="17"/>
      <c r="N66" s="74"/>
      <c r="Q66" s="19"/>
      <c r="R66" s="19"/>
      <c r="S66" s="19"/>
      <c r="T66" s="19"/>
      <c r="U66" s="19"/>
      <c r="V66" s="19"/>
      <c r="W66" s="19"/>
      <c r="X66" s="19"/>
      <c r="Y66" s="19"/>
      <c r="Z66" s="326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53"/>
  <sheetViews>
    <sheetView zoomScalePageLayoutView="0" workbookViewId="0" topLeftCell="A20">
      <selection activeCell="T50" sqref="T50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2.57421875" style="121" customWidth="1"/>
    <col min="4" max="4" width="3.00390625" style="121" customWidth="1"/>
    <col min="5" max="5" width="2.8515625" style="121" customWidth="1"/>
    <col min="6" max="6" width="2.7109375" style="121" customWidth="1"/>
    <col min="7" max="7" width="2.28125" style="121" customWidth="1"/>
    <col min="8" max="8" width="3.421875" style="8" customWidth="1"/>
    <col min="9" max="9" width="3.28125" style="134" customWidth="1"/>
    <col min="10" max="10" width="2.57421875" style="121" customWidth="1"/>
    <col min="11" max="11" width="3.00390625" style="121" customWidth="1"/>
    <col min="12" max="12" width="2.57421875" style="121" customWidth="1"/>
    <col min="13" max="13" width="2.7109375" style="121" customWidth="1"/>
    <col min="14" max="14" width="2.28125" style="121" customWidth="1"/>
    <col min="15" max="15" width="3.421875" style="8" customWidth="1"/>
    <col min="16" max="16" width="3.28125" style="134" customWidth="1"/>
    <col min="17" max="17" width="2.57421875" style="121" customWidth="1"/>
    <col min="18" max="18" width="3.00390625" style="121" customWidth="1"/>
    <col min="19" max="19" width="2.7109375" style="121" customWidth="1"/>
    <col min="20" max="20" width="2.57421875" style="121" customWidth="1"/>
    <col min="21" max="21" width="2.28125" style="121" customWidth="1"/>
    <col min="22" max="22" width="3.421875" style="8" customWidth="1"/>
    <col min="23" max="23" width="3.28125" style="134" customWidth="1"/>
    <col min="24" max="24" width="2.57421875" style="121" customWidth="1"/>
    <col min="25" max="25" width="3.00390625" style="121" customWidth="1"/>
    <col min="26" max="26" width="2.7109375" style="121" customWidth="1"/>
    <col min="27" max="27" width="3.00390625" style="121" customWidth="1"/>
    <col min="28" max="28" width="2.28125" style="121" customWidth="1"/>
    <col min="29" max="29" width="3.57421875" style="8" customWidth="1"/>
    <col min="30" max="30" width="3.421875" style="134" customWidth="1"/>
    <col min="31" max="32" width="1.28515625" style="0" customWidth="1"/>
    <col min="33" max="37" width="2.140625" style="75" customWidth="1"/>
    <col min="38" max="38" width="3.28125" style="75" customWidth="1"/>
    <col min="39" max="39" width="3.8515625" style="75" customWidth="1"/>
    <col min="40" max="40" width="0.71875" style="75" customWidth="1"/>
    <col min="41" max="45" width="2.140625" style="75" customWidth="1"/>
    <col min="46" max="46" width="3.28125" style="75" customWidth="1"/>
    <col min="47" max="47" width="3.8515625" style="75" customWidth="1"/>
    <col min="48" max="48" width="0.5625" style="75" customWidth="1"/>
    <col min="49" max="53" width="2.140625" style="75" customWidth="1"/>
    <col min="54" max="54" width="3.28125" style="75" customWidth="1"/>
    <col min="55" max="55" width="3.8515625" style="75" customWidth="1"/>
    <col min="56" max="56" width="0.71875" style="75" customWidth="1"/>
    <col min="57" max="61" width="2.140625" style="75" customWidth="1"/>
    <col min="62" max="62" width="3.28125" style="75" customWidth="1"/>
    <col min="63" max="63" width="3.8515625" style="75" customWidth="1"/>
    <col min="64" max="64" width="0.71875" style="75" customWidth="1"/>
    <col min="65" max="65" width="4.421875" style="0" customWidth="1"/>
    <col min="66" max="66" width="5.421875" style="0" customWidth="1"/>
  </cols>
  <sheetData>
    <row r="1" spans="1:66" ht="15.75">
      <c r="A1" s="3" t="s">
        <v>78</v>
      </c>
      <c r="C1" s="173" t="s">
        <v>111</v>
      </c>
      <c r="I1" s="135"/>
      <c r="P1" s="135"/>
      <c r="W1" s="135"/>
      <c r="AD1" s="135"/>
      <c r="AG1" s="339" t="s">
        <v>96</v>
      </c>
      <c r="AH1" s="339"/>
      <c r="AI1" s="197"/>
      <c r="AJ1" s="197"/>
      <c r="AK1" s="197"/>
      <c r="AL1" s="198"/>
      <c r="AM1" s="198"/>
      <c r="AN1" s="198"/>
      <c r="AO1" s="198"/>
      <c r="AP1" s="339" t="s">
        <v>95</v>
      </c>
      <c r="AQ1" s="197"/>
      <c r="AR1" s="197"/>
      <c r="AS1" s="197"/>
      <c r="AT1" s="197"/>
      <c r="AU1" s="198"/>
      <c r="AV1" s="198"/>
      <c r="AW1" s="197"/>
      <c r="AX1" s="197"/>
      <c r="AY1" s="197"/>
      <c r="AZ1" s="197"/>
      <c r="BA1" s="197"/>
      <c r="BB1" s="197"/>
      <c r="BC1" s="198"/>
      <c r="BD1" s="198"/>
      <c r="BE1" s="197"/>
      <c r="BF1" s="197"/>
      <c r="BG1" s="197"/>
      <c r="BH1" s="197"/>
      <c r="BI1" s="197"/>
      <c r="BJ1" s="197"/>
      <c r="BK1" s="198"/>
      <c r="BL1" s="198"/>
      <c r="BM1" s="198"/>
      <c r="BN1" s="198"/>
    </row>
    <row r="2" ht="6" customHeight="1" thickBot="1">
      <c r="A2" s="6"/>
    </row>
    <row r="3" spans="1:66" s="3" customFormat="1" ht="13.5" thickBot="1">
      <c r="A3" s="340">
        <f>Beskrivning!C1</f>
        <v>2016</v>
      </c>
      <c r="B3" s="25"/>
      <c r="C3" s="172" t="s">
        <v>16</v>
      </c>
      <c r="D3" s="264"/>
      <c r="E3" s="264"/>
      <c r="F3" s="264"/>
      <c r="G3" s="264"/>
      <c r="H3" s="264"/>
      <c r="I3" s="265"/>
      <c r="J3" s="212" t="s">
        <v>34</v>
      </c>
      <c r="K3" s="266"/>
      <c r="L3" s="266"/>
      <c r="M3" s="266"/>
      <c r="N3" s="266"/>
      <c r="O3" s="266"/>
      <c r="P3" s="267"/>
      <c r="Q3" s="225" t="s">
        <v>35</v>
      </c>
      <c r="R3" s="268"/>
      <c r="S3" s="268"/>
      <c r="T3" s="268"/>
      <c r="U3" s="268"/>
      <c r="V3" s="268"/>
      <c r="W3" s="269"/>
      <c r="X3" s="270" t="s">
        <v>102</v>
      </c>
      <c r="Y3" s="271"/>
      <c r="Z3" s="271"/>
      <c r="AA3" s="271"/>
      <c r="AB3" s="271"/>
      <c r="AC3" s="271"/>
      <c r="AD3" s="272"/>
      <c r="AG3" s="199" t="str">
        <f>C3</f>
        <v>SNOA</v>
      </c>
      <c r="AH3" s="203"/>
      <c r="AI3" s="203"/>
      <c r="AJ3" s="203"/>
      <c r="AK3" s="203"/>
      <c r="AL3" s="203"/>
      <c r="AM3" s="200"/>
      <c r="AN3" s="173"/>
      <c r="AO3" s="199" t="str">
        <f>J3</f>
        <v>SCHOTTIS</v>
      </c>
      <c r="AP3" s="203"/>
      <c r="AQ3" s="203"/>
      <c r="AR3" s="203"/>
      <c r="AS3" s="203"/>
      <c r="AT3" s="203"/>
      <c r="AU3" s="200"/>
      <c r="AV3" s="173"/>
      <c r="AW3" s="199" t="str">
        <f>Q3</f>
        <v>HAMBO</v>
      </c>
      <c r="AX3" s="203"/>
      <c r="AY3" s="203"/>
      <c r="AZ3" s="203"/>
      <c r="BA3" s="203"/>
      <c r="BB3" s="203"/>
      <c r="BC3" s="200"/>
      <c r="BD3" s="173"/>
      <c r="BE3" s="199" t="str">
        <f>X3</f>
        <v>VALS/POLKA</v>
      </c>
      <c r="BF3" s="203"/>
      <c r="BG3" s="203"/>
      <c r="BH3" s="203"/>
      <c r="BI3" s="203"/>
      <c r="BJ3" s="203"/>
      <c r="BK3" s="200"/>
      <c r="BL3" s="173"/>
      <c r="BM3" s="199" t="s">
        <v>93</v>
      </c>
      <c r="BN3" s="321"/>
    </row>
    <row r="4" spans="1:66" ht="12.75">
      <c r="A4" s="5"/>
      <c r="B4" s="133" t="s">
        <v>80</v>
      </c>
      <c r="C4" s="122"/>
      <c r="D4" s="19"/>
      <c r="E4" s="19"/>
      <c r="F4" s="19"/>
      <c r="G4" s="19"/>
      <c r="H4" s="12"/>
      <c r="I4" s="106"/>
      <c r="J4" s="122"/>
      <c r="K4" s="19"/>
      <c r="L4" s="19"/>
      <c r="M4" s="19"/>
      <c r="N4" s="19"/>
      <c r="O4" s="12"/>
      <c r="P4" s="106"/>
      <c r="Q4" s="122"/>
      <c r="R4" s="19"/>
      <c r="S4" s="19"/>
      <c r="T4" s="19"/>
      <c r="U4" s="19"/>
      <c r="V4" s="12"/>
      <c r="W4" s="106"/>
      <c r="X4" s="122"/>
      <c r="Y4" s="19"/>
      <c r="Z4" s="19"/>
      <c r="AA4" s="19"/>
      <c r="AB4" s="19"/>
      <c r="AC4" s="12"/>
      <c r="AD4" s="106"/>
      <c r="AG4" s="201" t="s">
        <v>83</v>
      </c>
      <c r="AH4" s="204"/>
      <c r="AI4" s="204"/>
      <c r="AJ4" s="204"/>
      <c r="AK4" s="204"/>
      <c r="AL4" s="204"/>
      <c r="AM4" s="202"/>
      <c r="AO4" s="201" t="s">
        <v>83</v>
      </c>
      <c r="AP4" s="204"/>
      <c r="AQ4" s="204"/>
      <c r="AR4" s="204"/>
      <c r="AS4" s="204"/>
      <c r="AT4" s="204"/>
      <c r="AU4" s="202"/>
      <c r="AW4" s="201" t="s">
        <v>83</v>
      </c>
      <c r="AX4" s="204"/>
      <c r="AY4" s="204"/>
      <c r="AZ4" s="204"/>
      <c r="BA4" s="204"/>
      <c r="BB4" s="204"/>
      <c r="BC4" s="202"/>
      <c r="BE4" s="201" t="s">
        <v>83</v>
      </c>
      <c r="BF4" s="204"/>
      <c r="BG4" s="204"/>
      <c r="BH4" s="204"/>
      <c r="BI4" s="204"/>
      <c r="BJ4" s="204"/>
      <c r="BK4" s="202"/>
      <c r="BM4" s="201" t="s">
        <v>83</v>
      </c>
      <c r="BN4" s="322"/>
    </row>
    <row r="5" spans="1:66" ht="13.5" thickBot="1">
      <c r="A5" s="91" t="s">
        <v>45</v>
      </c>
      <c r="B5" s="138" t="s">
        <v>79</v>
      </c>
      <c r="C5" s="53" t="s">
        <v>17</v>
      </c>
      <c r="D5" s="123" t="s">
        <v>18</v>
      </c>
      <c r="E5" s="123" t="s">
        <v>19</v>
      </c>
      <c r="F5" s="124" t="s">
        <v>64</v>
      </c>
      <c r="G5" s="341"/>
      <c r="H5" s="34" t="s">
        <v>81</v>
      </c>
      <c r="I5" s="104" t="s">
        <v>56</v>
      </c>
      <c r="J5" s="53" t="s">
        <v>17</v>
      </c>
      <c r="K5" s="123" t="s">
        <v>18</v>
      </c>
      <c r="L5" s="123" t="s">
        <v>19</v>
      </c>
      <c r="M5" s="124" t="s">
        <v>64</v>
      </c>
      <c r="N5" s="341"/>
      <c r="O5" s="34" t="s">
        <v>81</v>
      </c>
      <c r="P5" s="104" t="s">
        <v>56</v>
      </c>
      <c r="Q5" s="53" t="s">
        <v>17</v>
      </c>
      <c r="R5" s="123" t="s">
        <v>18</v>
      </c>
      <c r="S5" s="123" t="s">
        <v>19</v>
      </c>
      <c r="T5" s="124" t="s">
        <v>64</v>
      </c>
      <c r="U5" s="341"/>
      <c r="V5" s="34" t="s">
        <v>81</v>
      </c>
      <c r="W5" s="104" t="s">
        <v>56</v>
      </c>
      <c r="X5" s="53" t="s">
        <v>17</v>
      </c>
      <c r="Y5" s="123" t="s">
        <v>18</v>
      </c>
      <c r="Z5" s="123" t="s">
        <v>19</v>
      </c>
      <c r="AA5" s="124" t="s">
        <v>64</v>
      </c>
      <c r="AB5" s="341"/>
      <c r="AC5" s="34" t="s">
        <v>81</v>
      </c>
      <c r="AD5" s="104" t="s">
        <v>56</v>
      </c>
      <c r="AG5" s="83" t="s">
        <v>17</v>
      </c>
      <c r="AH5" s="19" t="s">
        <v>18</v>
      </c>
      <c r="AI5" s="19" t="s">
        <v>19</v>
      </c>
      <c r="AJ5" s="206" t="s">
        <v>64</v>
      </c>
      <c r="AK5" s="348"/>
      <c r="AL5" s="207" t="s">
        <v>81</v>
      </c>
      <c r="AM5" s="175" t="s">
        <v>56</v>
      </c>
      <c r="AO5" s="83" t="s">
        <v>17</v>
      </c>
      <c r="AP5" s="19" t="s">
        <v>18</v>
      </c>
      <c r="AQ5" s="19" t="s">
        <v>19</v>
      </c>
      <c r="AR5" s="206" t="s">
        <v>64</v>
      </c>
      <c r="AS5" s="348"/>
      <c r="AT5" s="207" t="s">
        <v>81</v>
      </c>
      <c r="AU5" s="175" t="s">
        <v>56</v>
      </c>
      <c r="AW5" s="83" t="s">
        <v>17</v>
      </c>
      <c r="AX5" s="19" t="s">
        <v>18</v>
      </c>
      <c r="AY5" s="19" t="s">
        <v>19</v>
      </c>
      <c r="AZ5" s="206" t="s">
        <v>64</v>
      </c>
      <c r="BA5" s="348"/>
      <c r="BB5" s="207" t="s">
        <v>81</v>
      </c>
      <c r="BC5" s="175" t="s">
        <v>56</v>
      </c>
      <c r="BE5" s="83" t="s">
        <v>17</v>
      </c>
      <c r="BF5" s="19" t="s">
        <v>18</v>
      </c>
      <c r="BG5" s="19" t="s">
        <v>19</v>
      </c>
      <c r="BH5" s="206" t="s">
        <v>64</v>
      </c>
      <c r="BI5" s="348"/>
      <c r="BJ5" s="207" t="s">
        <v>81</v>
      </c>
      <c r="BK5" s="175" t="s">
        <v>56</v>
      </c>
      <c r="BM5" s="132" t="s">
        <v>81</v>
      </c>
      <c r="BN5" s="319" t="s">
        <v>56</v>
      </c>
    </row>
    <row r="6" spans="1:66" s="75" customFormat="1" ht="12.75">
      <c r="A6" s="213" t="s">
        <v>21</v>
      </c>
      <c r="B6" s="210">
        <f>'Resultat Snörakan'!B8</f>
        <v>1</v>
      </c>
      <c r="C6" s="181">
        <v>1</v>
      </c>
      <c r="D6" s="181">
        <v>4</v>
      </c>
      <c r="E6" s="181">
        <v>1</v>
      </c>
      <c r="F6" s="181">
        <v>6</v>
      </c>
      <c r="G6" s="347"/>
      <c r="H6" s="126">
        <f>SUM(C6:G6)</f>
        <v>12</v>
      </c>
      <c r="I6" s="276">
        <f aca="true" t="shared" si="0" ref="I6:I25">RANK(H6,$H$6:$H$25,1)</f>
        <v>2</v>
      </c>
      <c r="J6" s="181">
        <v>8</v>
      </c>
      <c r="K6" s="181">
        <v>7</v>
      </c>
      <c r="L6" s="181">
        <v>7</v>
      </c>
      <c r="M6" s="181">
        <v>7</v>
      </c>
      <c r="N6" s="347"/>
      <c r="O6" s="126">
        <f>SUM(J6:N6)</f>
        <v>29</v>
      </c>
      <c r="P6" s="176">
        <f aca="true" t="shared" si="1" ref="P6:P25">RANK(O6,$O$6:$O$25,1)</f>
        <v>8</v>
      </c>
      <c r="Q6" s="181">
        <v>3</v>
      </c>
      <c r="R6" s="181">
        <v>6</v>
      </c>
      <c r="S6" s="181">
        <v>8</v>
      </c>
      <c r="T6" s="181">
        <v>1</v>
      </c>
      <c r="U6" s="347"/>
      <c r="V6" s="126">
        <f>SUM(Q6:U6)</f>
        <v>18</v>
      </c>
      <c r="W6" s="176">
        <f aca="true" t="shared" si="2" ref="W6:W25">RANK(V6,$V$6:$V$25,1)</f>
        <v>4</v>
      </c>
      <c r="X6" s="179">
        <v>1</v>
      </c>
      <c r="Y6" s="180">
        <v>6</v>
      </c>
      <c r="Z6" s="180">
        <v>3</v>
      </c>
      <c r="AA6" s="181">
        <v>4</v>
      </c>
      <c r="AB6" s="347"/>
      <c r="AC6" s="126">
        <f>SUM(X6:AB6)</f>
        <v>14</v>
      </c>
      <c r="AD6" s="176">
        <f aca="true" t="shared" si="3" ref="AD6:AD25">RANK(AC6,$AC$6:$AC$25,1)</f>
        <v>3</v>
      </c>
      <c r="AG6" s="187">
        <v>99</v>
      </c>
      <c r="AH6" s="188">
        <v>99</v>
      </c>
      <c r="AI6" s="188">
        <v>99</v>
      </c>
      <c r="AJ6" s="188">
        <v>99</v>
      </c>
      <c r="AK6" s="349"/>
      <c r="AL6" s="130">
        <f>SUM(AG6:AK6)</f>
        <v>396</v>
      </c>
      <c r="AM6" s="317">
        <f aca="true" t="shared" si="4" ref="AM6:AM25">RANK(AL6,AL$6:AL$25,1)</f>
        <v>1</v>
      </c>
      <c r="AO6" s="187">
        <v>99</v>
      </c>
      <c r="AP6" s="188">
        <v>99</v>
      </c>
      <c r="AQ6" s="188">
        <v>99</v>
      </c>
      <c r="AR6" s="188">
        <v>99</v>
      </c>
      <c r="AS6" s="349"/>
      <c r="AT6" s="130">
        <f>SUM(AO6:AS6)</f>
        <v>396</v>
      </c>
      <c r="AU6" s="176">
        <f aca="true" t="shared" si="5" ref="AU6:AU25">RANK(AT6,AT$6:AT$25,1)</f>
        <v>1</v>
      </c>
      <c r="AW6" s="187">
        <v>99</v>
      </c>
      <c r="AX6" s="188">
        <v>99</v>
      </c>
      <c r="AY6" s="188">
        <v>99</v>
      </c>
      <c r="AZ6" s="188">
        <v>99</v>
      </c>
      <c r="BA6" s="349"/>
      <c r="BB6" s="130">
        <f>SUM(AW6:BA6)</f>
        <v>396</v>
      </c>
      <c r="BC6" s="176">
        <f aca="true" t="shared" si="6" ref="BC6:BC25">RANK(BB6,BB$6:BB$25,1)</f>
        <v>1</v>
      </c>
      <c r="BE6" s="187">
        <v>99</v>
      </c>
      <c r="BF6" s="188">
        <v>99</v>
      </c>
      <c r="BG6" s="188">
        <v>99</v>
      </c>
      <c r="BH6" s="188">
        <v>99</v>
      </c>
      <c r="BI6" s="349"/>
      <c r="BJ6" s="130">
        <f>SUM(BE6:BI6)</f>
        <v>396</v>
      </c>
      <c r="BK6" s="176">
        <f aca="true" t="shared" si="7" ref="BK6:BK25">RANK(BJ6,BJ$6:BJ$25,1)</f>
        <v>1</v>
      </c>
      <c r="BM6" s="128">
        <f>AM6+AU6+BC6+BK6</f>
        <v>4</v>
      </c>
      <c r="BN6" s="320">
        <f aca="true" t="shared" si="8" ref="BN6:BN25">RANK(BM6,$BM$6:$BM$25,1)</f>
        <v>1</v>
      </c>
    </row>
    <row r="7" spans="1:66" s="75" customFormat="1" ht="12.75">
      <c r="A7" s="213" t="s">
        <v>22</v>
      </c>
      <c r="B7" s="210">
        <f>'Resultat Snörakan'!B9</f>
        <v>2</v>
      </c>
      <c r="C7" s="180">
        <v>99</v>
      </c>
      <c r="D7" s="180">
        <v>99</v>
      </c>
      <c r="E7" s="180">
        <v>99</v>
      </c>
      <c r="F7" s="180">
        <v>99</v>
      </c>
      <c r="G7" s="347"/>
      <c r="H7" s="126">
        <f>SUM(C7:G7)</f>
        <v>396</v>
      </c>
      <c r="I7" s="276">
        <f t="shared" si="0"/>
        <v>9</v>
      </c>
      <c r="J7" s="180">
        <v>99</v>
      </c>
      <c r="K7" s="180">
        <v>99</v>
      </c>
      <c r="L7" s="180">
        <v>99</v>
      </c>
      <c r="M7" s="180">
        <v>99</v>
      </c>
      <c r="N7" s="347"/>
      <c r="O7" s="126">
        <f>SUM(J7:N7)</f>
        <v>396</v>
      </c>
      <c r="P7" s="177">
        <f t="shared" si="1"/>
        <v>9</v>
      </c>
      <c r="Q7" s="180">
        <v>99</v>
      </c>
      <c r="R7" s="180">
        <v>99</v>
      </c>
      <c r="S7" s="180">
        <v>99</v>
      </c>
      <c r="T7" s="180">
        <v>99</v>
      </c>
      <c r="U7" s="347"/>
      <c r="V7" s="126">
        <f>SUM(Q7:U7)</f>
        <v>396</v>
      </c>
      <c r="W7" s="177">
        <f t="shared" si="2"/>
        <v>9</v>
      </c>
      <c r="X7" s="180">
        <v>99</v>
      </c>
      <c r="Y7" s="180">
        <v>99</v>
      </c>
      <c r="Z7" s="180">
        <v>99</v>
      </c>
      <c r="AA7" s="180">
        <v>99</v>
      </c>
      <c r="AB7" s="347"/>
      <c r="AC7" s="126">
        <f>SUM(X7:AB7)</f>
        <v>396</v>
      </c>
      <c r="AD7" s="177">
        <f t="shared" si="3"/>
        <v>9</v>
      </c>
      <c r="AG7" s="179">
        <v>99</v>
      </c>
      <c r="AH7" s="180">
        <v>99</v>
      </c>
      <c r="AI7" s="180">
        <v>99</v>
      </c>
      <c r="AJ7" s="180">
        <v>99</v>
      </c>
      <c r="AK7" s="350"/>
      <c r="AL7" s="126">
        <f aca="true" t="shared" si="9" ref="AL7:AL25">SUM(AG7:AK7)</f>
        <v>396</v>
      </c>
      <c r="AM7" s="177">
        <f t="shared" si="4"/>
        <v>1</v>
      </c>
      <c r="AO7" s="179">
        <v>99</v>
      </c>
      <c r="AP7" s="180">
        <v>99</v>
      </c>
      <c r="AQ7" s="180">
        <v>99</v>
      </c>
      <c r="AR7" s="180">
        <v>99</v>
      </c>
      <c r="AS7" s="350"/>
      <c r="AT7" s="126">
        <f aca="true" t="shared" si="10" ref="AT7:AT25">SUM(AO7:AS7)</f>
        <v>396</v>
      </c>
      <c r="AU7" s="177">
        <f t="shared" si="5"/>
        <v>1</v>
      </c>
      <c r="AW7" s="179">
        <v>99</v>
      </c>
      <c r="AX7" s="180">
        <v>99</v>
      </c>
      <c r="AY7" s="180">
        <v>99</v>
      </c>
      <c r="AZ7" s="180">
        <v>99</v>
      </c>
      <c r="BA7" s="350"/>
      <c r="BB7" s="126">
        <f aca="true" t="shared" si="11" ref="BB7:BB25">SUM(AW7:BA7)</f>
        <v>396</v>
      </c>
      <c r="BC7" s="177">
        <f t="shared" si="6"/>
        <v>1</v>
      </c>
      <c r="BE7" s="179">
        <v>99</v>
      </c>
      <c r="BF7" s="180">
        <v>99</v>
      </c>
      <c r="BG7" s="180">
        <v>99</v>
      </c>
      <c r="BH7" s="180">
        <v>99</v>
      </c>
      <c r="BI7" s="350"/>
      <c r="BJ7" s="126">
        <f aca="true" t="shared" si="12" ref="BJ7:BJ25">SUM(BE7:BI7)</f>
        <v>396</v>
      </c>
      <c r="BK7" s="177">
        <f t="shared" si="7"/>
        <v>1</v>
      </c>
      <c r="BM7" s="125">
        <f aca="true" t="shared" si="13" ref="BM7:BM25">AM7+AU7+BC7+BK7</f>
        <v>4</v>
      </c>
      <c r="BN7" s="318">
        <f t="shared" si="8"/>
        <v>1</v>
      </c>
    </row>
    <row r="8" spans="1:66" s="75" customFormat="1" ht="12.75">
      <c r="A8" s="213" t="s">
        <v>23</v>
      </c>
      <c r="B8" s="210">
        <f>'Resultat Snörakan'!B10</f>
        <v>3</v>
      </c>
      <c r="C8" s="180">
        <v>99</v>
      </c>
      <c r="D8" s="180">
        <v>99</v>
      </c>
      <c r="E8" s="180">
        <v>99</v>
      </c>
      <c r="F8" s="180">
        <v>99</v>
      </c>
      <c r="G8" s="347"/>
      <c r="H8" s="126">
        <f aca="true" t="shared" si="14" ref="H8:H27">SUM(C8:G8)</f>
        <v>396</v>
      </c>
      <c r="I8" s="276">
        <f t="shared" si="0"/>
        <v>9</v>
      </c>
      <c r="J8" s="180">
        <v>99</v>
      </c>
      <c r="K8" s="180">
        <v>99</v>
      </c>
      <c r="L8" s="180">
        <v>99</v>
      </c>
      <c r="M8" s="180">
        <v>99</v>
      </c>
      <c r="N8" s="347"/>
      <c r="O8" s="126">
        <f aca="true" t="shared" si="15" ref="O8:O25">SUM(J8:N8)</f>
        <v>396</v>
      </c>
      <c r="P8" s="177">
        <f t="shared" si="1"/>
        <v>9</v>
      </c>
      <c r="Q8" s="180">
        <v>8</v>
      </c>
      <c r="R8" s="180">
        <v>8</v>
      </c>
      <c r="S8" s="180">
        <v>6</v>
      </c>
      <c r="T8" s="180">
        <v>8</v>
      </c>
      <c r="U8" s="347"/>
      <c r="V8" s="126">
        <f aca="true" t="shared" si="16" ref="V8:V25">SUM(Q8:U8)</f>
        <v>30</v>
      </c>
      <c r="W8" s="177">
        <f t="shared" si="2"/>
        <v>8</v>
      </c>
      <c r="X8" s="180">
        <v>8</v>
      </c>
      <c r="Y8" s="180">
        <v>8</v>
      </c>
      <c r="Z8" s="180">
        <v>5</v>
      </c>
      <c r="AA8" s="180">
        <v>8</v>
      </c>
      <c r="AB8" s="347"/>
      <c r="AC8" s="126">
        <f aca="true" t="shared" si="17" ref="AC8:AC25">SUM(X8:AB8)</f>
        <v>29</v>
      </c>
      <c r="AD8" s="177">
        <f t="shared" si="3"/>
        <v>8</v>
      </c>
      <c r="AG8" s="184">
        <v>99</v>
      </c>
      <c r="AH8" s="185">
        <v>99</v>
      </c>
      <c r="AI8" s="185">
        <v>99</v>
      </c>
      <c r="AJ8" s="185">
        <v>99</v>
      </c>
      <c r="AK8" s="351"/>
      <c r="AL8" s="126">
        <f t="shared" si="9"/>
        <v>396</v>
      </c>
      <c r="AM8" s="177">
        <f t="shared" si="4"/>
        <v>1</v>
      </c>
      <c r="AO8" s="184">
        <v>99</v>
      </c>
      <c r="AP8" s="185">
        <v>99</v>
      </c>
      <c r="AQ8" s="185">
        <v>99</v>
      </c>
      <c r="AR8" s="185">
        <v>99</v>
      </c>
      <c r="AS8" s="351"/>
      <c r="AT8" s="126">
        <f t="shared" si="10"/>
        <v>396</v>
      </c>
      <c r="AU8" s="177">
        <f t="shared" si="5"/>
        <v>1</v>
      </c>
      <c r="AW8" s="184">
        <v>99</v>
      </c>
      <c r="AX8" s="185">
        <v>99</v>
      </c>
      <c r="AY8" s="185">
        <v>99</v>
      </c>
      <c r="AZ8" s="185">
        <v>99</v>
      </c>
      <c r="BA8" s="351"/>
      <c r="BB8" s="126">
        <f t="shared" si="11"/>
        <v>396</v>
      </c>
      <c r="BC8" s="177">
        <f t="shared" si="6"/>
        <v>1</v>
      </c>
      <c r="BE8" s="184">
        <v>99</v>
      </c>
      <c r="BF8" s="185">
        <v>99</v>
      </c>
      <c r="BG8" s="185">
        <v>99</v>
      </c>
      <c r="BH8" s="185">
        <v>99</v>
      </c>
      <c r="BI8" s="351"/>
      <c r="BJ8" s="126">
        <f t="shared" si="12"/>
        <v>396</v>
      </c>
      <c r="BK8" s="177">
        <f t="shared" si="7"/>
        <v>1</v>
      </c>
      <c r="BM8" s="125">
        <f t="shared" si="13"/>
        <v>4</v>
      </c>
      <c r="BN8" s="318">
        <f t="shared" si="8"/>
        <v>1</v>
      </c>
    </row>
    <row r="9" spans="1:66" s="75" customFormat="1" ht="12.75">
      <c r="A9" s="213" t="s">
        <v>24</v>
      </c>
      <c r="B9" s="210">
        <f>'Resultat Snörakan'!B11</f>
        <v>4</v>
      </c>
      <c r="C9" s="179">
        <v>99</v>
      </c>
      <c r="D9" s="180">
        <v>99</v>
      </c>
      <c r="E9" s="180">
        <v>99</v>
      </c>
      <c r="F9" s="181">
        <v>99</v>
      </c>
      <c r="G9" s="347"/>
      <c r="H9" s="126">
        <f t="shared" si="14"/>
        <v>396</v>
      </c>
      <c r="I9" s="276">
        <f t="shared" si="0"/>
        <v>9</v>
      </c>
      <c r="J9" s="179">
        <v>99</v>
      </c>
      <c r="K9" s="180">
        <v>99</v>
      </c>
      <c r="L9" s="180">
        <v>99</v>
      </c>
      <c r="M9" s="181">
        <v>99</v>
      </c>
      <c r="N9" s="347"/>
      <c r="O9" s="126">
        <f t="shared" si="15"/>
        <v>396</v>
      </c>
      <c r="P9" s="177">
        <f t="shared" si="1"/>
        <v>9</v>
      </c>
      <c r="Q9" s="179">
        <v>99</v>
      </c>
      <c r="R9" s="180">
        <v>99</v>
      </c>
      <c r="S9" s="180">
        <v>99</v>
      </c>
      <c r="T9" s="181">
        <v>99</v>
      </c>
      <c r="U9" s="347"/>
      <c r="V9" s="126">
        <f t="shared" si="16"/>
        <v>396</v>
      </c>
      <c r="W9" s="177">
        <f t="shared" si="2"/>
        <v>9</v>
      </c>
      <c r="X9" s="179">
        <v>99</v>
      </c>
      <c r="Y9" s="180">
        <v>99</v>
      </c>
      <c r="Z9" s="180">
        <v>99</v>
      </c>
      <c r="AA9" s="181">
        <v>99</v>
      </c>
      <c r="AB9" s="347"/>
      <c r="AC9" s="126">
        <f t="shared" si="17"/>
        <v>396</v>
      </c>
      <c r="AD9" s="177">
        <f t="shared" si="3"/>
        <v>9</v>
      </c>
      <c r="AG9" s="184">
        <v>99</v>
      </c>
      <c r="AH9" s="185">
        <v>99</v>
      </c>
      <c r="AI9" s="185">
        <v>99</v>
      </c>
      <c r="AJ9" s="185">
        <v>99</v>
      </c>
      <c r="AK9" s="351"/>
      <c r="AL9" s="126">
        <f t="shared" si="9"/>
        <v>396</v>
      </c>
      <c r="AM9" s="177">
        <f t="shared" si="4"/>
        <v>1</v>
      </c>
      <c r="AO9" s="184">
        <v>99</v>
      </c>
      <c r="AP9" s="185">
        <v>99</v>
      </c>
      <c r="AQ9" s="185">
        <v>99</v>
      </c>
      <c r="AR9" s="185">
        <v>99</v>
      </c>
      <c r="AS9" s="351"/>
      <c r="AT9" s="126">
        <f t="shared" si="10"/>
        <v>396</v>
      </c>
      <c r="AU9" s="177">
        <f t="shared" si="5"/>
        <v>1</v>
      </c>
      <c r="AW9" s="184">
        <v>99</v>
      </c>
      <c r="AX9" s="185">
        <v>99</v>
      </c>
      <c r="AY9" s="185">
        <v>99</v>
      </c>
      <c r="AZ9" s="185">
        <v>99</v>
      </c>
      <c r="BA9" s="351"/>
      <c r="BB9" s="126">
        <f t="shared" si="11"/>
        <v>396</v>
      </c>
      <c r="BC9" s="177">
        <f t="shared" si="6"/>
        <v>1</v>
      </c>
      <c r="BE9" s="184">
        <v>99</v>
      </c>
      <c r="BF9" s="185">
        <v>99</v>
      </c>
      <c r="BG9" s="185">
        <v>99</v>
      </c>
      <c r="BH9" s="185">
        <v>99</v>
      </c>
      <c r="BI9" s="351"/>
      <c r="BJ9" s="126">
        <f t="shared" si="12"/>
        <v>396</v>
      </c>
      <c r="BK9" s="177">
        <f t="shared" si="7"/>
        <v>1</v>
      </c>
      <c r="BM9" s="125">
        <f t="shared" si="13"/>
        <v>4</v>
      </c>
      <c r="BN9" s="318">
        <f t="shared" si="8"/>
        <v>1</v>
      </c>
    </row>
    <row r="10" spans="1:66" s="75" customFormat="1" ht="12.75">
      <c r="A10" s="213" t="s">
        <v>25</v>
      </c>
      <c r="B10" s="210">
        <f>'Resultat Snörakan'!B12</f>
        <v>5</v>
      </c>
      <c r="C10" s="180">
        <v>6</v>
      </c>
      <c r="D10" s="180">
        <v>5</v>
      </c>
      <c r="E10" s="180">
        <v>2</v>
      </c>
      <c r="F10" s="180">
        <v>5</v>
      </c>
      <c r="G10" s="347"/>
      <c r="H10" s="126">
        <f t="shared" si="14"/>
        <v>18</v>
      </c>
      <c r="I10" s="276">
        <f t="shared" si="0"/>
        <v>4</v>
      </c>
      <c r="J10" s="180">
        <v>7</v>
      </c>
      <c r="K10" s="180">
        <v>6</v>
      </c>
      <c r="L10" s="180">
        <v>6</v>
      </c>
      <c r="M10" s="180">
        <v>6</v>
      </c>
      <c r="N10" s="347"/>
      <c r="O10" s="126">
        <f t="shared" si="15"/>
        <v>25</v>
      </c>
      <c r="P10" s="177">
        <f t="shared" si="1"/>
        <v>6</v>
      </c>
      <c r="Q10" s="180">
        <v>6</v>
      </c>
      <c r="R10" s="180">
        <v>5</v>
      </c>
      <c r="S10" s="180">
        <v>3</v>
      </c>
      <c r="T10" s="180">
        <v>5</v>
      </c>
      <c r="U10" s="347"/>
      <c r="V10" s="126">
        <f t="shared" si="16"/>
        <v>19</v>
      </c>
      <c r="W10" s="177">
        <f t="shared" si="2"/>
        <v>5</v>
      </c>
      <c r="X10" s="180">
        <v>7</v>
      </c>
      <c r="Y10" s="180">
        <v>5</v>
      </c>
      <c r="Z10" s="180">
        <v>6</v>
      </c>
      <c r="AA10" s="180">
        <v>1</v>
      </c>
      <c r="AB10" s="347"/>
      <c r="AC10" s="126">
        <f t="shared" si="17"/>
        <v>19</v>
      </c>
      <c r="AD10" s="177">
        <f t="shared" si="3"/>
        <v>5</v>
      </c>
      <c r="AG10" s="184">
        <v>99</v>
      </c>
      <c r="AH10" s="185">
        <v>99</v>
      </c>
      <c r="AI10" s="185">
        <v>99</v>
      </c>
      <c r="AJ10" s="185">
        <v>99</v>
      </c>
      <c r="AK10" s="351"/>
      <c r="AL10" s="126">
        <f t="shared" si="9"/>
        <v>396</v>
      </c>
      <c r="AM10" s="177">
        <f t="shared" si="4"/>
        <v>1</v>
      </c>
      <c r="AO10" s="184">
        <v>99</v>
      </c>
      <c r="AP10" s="185">
        <v>99</v>
      </c>
      <c r="AQ10" s="185">
        <v>99</v>
      </c>
      <c r="AR10" s="185">
        <v>99</v>
      </c>
      <c r="AS10" s="351"/>
      <c r="AT10" s="126">
        <f t="shared" si="10"/>
        <v>396</v>
      </c>
      <c r="AU10" s="177">
        <f t="shared" si="5"/>
        <v>1</v>
      </c>
      <c r="AW10" s="184">
        <v>99</v>
      </c>
      <c r="AX10" s="185">
        <v>99</v>
      </c>
      <c r="AY10" s="185">
        <v>99</v>
      </c>
      <c r="AZ10" s="185">
        <v>99</v>
      </c>
      <c r="BA10" s="351"/>
      <c r="BB10" s="126">
        <f t="shared" si="11"/>
        <v>396</v>
      </c>
      <c r="BC10" s="177">
        <f t="shared" si="6"/>
        <v>1</v>
      </c>
      <c r="BE10" s="184">
        <v>99</v>
      </c>
      <c r="BF10" s="185">
        <v>99</v>
      </c>
      <c r="BG10" s="185">
        <v>99</v>
      </c>
      <c r="BH10" s="185">
        <v>99</v>
      </c>
      <c r="BI10" s="351"/>
      <c r="BJ10" s="126">
        <f t="shared" si="12"/>
        <v>396</v>
      </c>
      <c r="BK10" s="177">
        <f t="shared" si="7"/>
        <v>1</v>
      </c>
      <c r="BM10" s="125">
        <f t="shared" si="13"/>
        <v>4</v>
      </c>
      <c r="BN10" s="318">
        <f t="shared" si="8"/>
        <v>1</v>
      </c>
    </row>
    <row r="11" spans="1:66" s="75" customFormat="1" ht="12.75">
      <c r="A11" s="213" t="s">
        <v>26</v>
      </c>
      <c r="B11" s="210">
        <f>'Resultat Snörakan'!B13</f>
        <v>6</v>
      </c>
      <c r="C11" s="179">
        <v>99</v>
      </c>
      <c r="D11" s="180">
        <v>99</v>
      </c>
      <c r="E11" s="180">
        <v>99</v>
      </c>
      <c r="F11" s="181">
        <v>99</v>
      </c>
      <c r="G11" s="347"/>
      <c r="H11" s="126">
        <f t="shared" si="14"/>
        <v>396</v>
      </c>
      <c r="I11" s="276">
        <f t="shared" si="0"/>
        <v>9</v>
      </c>
      <c r="J11" s="179">
        <v>99</v>
      </c>
      <c r="K11" s="180">
        <v>99</v>
      </c>
      <c r="L11" s="180">
        <v>99</v>
      </c>
      <c r="M11" s="181">
        <v>99</v>
      </c>
      <c r="N11" s="347"/>
      <c r="O11" s="126">
        <f t="shared" si="15"/>
        <v>396</v>
      </c>
      <c r="P11" s="177">
        <f t="shared" si="1"/>
        <v>9</v>
      </c>
      <c r="Q11" s="179">
        <v>99</v>
      </c>
      <c r="R11" s="180">
        <v>99</v>
      </c>
      <c r="S11" s="180">
        <v>99</v>
      </c>
      <c r="T11" s="181">
        <v>99</v>
      </c>
      <c r="U11" s="347"/>
      <c r="V11" s="126">
        <f t="shared" si="16"/>
        <v>396</v>
      </c>
      <c r="W11" s="177">
        <f t="shared" si="2"/>
        <v>9</v>
      </c>
      <c r="X11" s="179">
        <v>99</v>
      </c>
      <c r="Y11" s="180">
        <v>99</v>
      </c>
      <c r="Z11" s="180">
        <v>99</v>
      </c>
      <c r="AA11" s="181">
        <v>99</v>
      </c>
      <c r="AB11" s="347"/>
      <c r="AC11" s="126">
        <f t="shared" si="17"/>
        <v>396</v>
      </c>
      <c r="AD11" s="177">
        <f t="shared" si="3"/>
        <v>9</v>
      </c>
      <c r="AG11" s="184">
        <v>99</v>
      </c>
      <c r="AH11" s="185">
        <v>99</v>
      </c>
      <c r="AI11" s="185">
        <v>99</v>
      </c>
      <c r="AJ11" s="185">
        <v>99</v>
      </c>
      <c r="AK11" s="351"/>
      <c r="AL11" s="126">
        <f t="shared" si="9"/>
        <v>396</v>
      </c>
      <c r="AM11" s="177">
        <f t="shared" si="4"/>
        <v>1</v>
      </c>
      <c r="AO11" s="184">
        <v>99</v>
      </c>
      <c r="AP11" s="185">
        <v>99</v>
      </c>
      <c r="AQ11" s="185">
        <v>99</v>
      </c>
      <c r="AR11" s="185">
        <v>99</v>
      </c>
      <c r="AS11" s="351"/>
      <c r="AT11" s="126">
        <f t="shared" si="10"/>
        <v>396</v>
      </c>
      <c r="AU11" s="177">
        <f t="shared" si="5"/>
        <v>1</v>
      </c>
      <c r="AW11" s="184">
        <v>99</v>
      </c>
      <c r="AX11" s="185">
        <v>99</v>
      </c>
      <c r="AY11" s="185">
        <v>99</v>
      </c>
      <c r="AZ11" s="185">
        <v>99</v>
      </c>
      <c r="BA11" s="351"/>
      <c r="BB11" s="126">
        <f t="shared" si="11"/>
        <v>396</v>
      </c>
      <c r="BC11" s="177">
        <f t="shared" si="6"/>
        <v>1</v>
      </c>
      <c r="BE11" s="184">
        <v>99</v>
      </c>
      <c r="BF11" s="185">
        <v>99</v>
      </c>
      <c r="BG11" s="185">
        <v>99</v>
      </c>
      <c r="BH11" s="185">
        <v>99</v>
      </c>
      <c r="BI11" s="351"/>
      <c r="BJ11" s="126">
        <f t="shared" si="12"/>
        <v>396</v>
      </c>
      <c r="BK11" s="177">
        <f t="shared" si="7"/>
        <v>1</v>
      </c>
      <c r="BM11" s="125">
        <f t="shared" si="13"/>
        <v>4</v>
      </c>
      <c r="BN11" s="318">
        <f t="shared" si="8"/>
        <v>1</v>
      </c>
    </row>
    <row r="12" spans="1:66" s="75" customFormat="1" ht="12.75">
      <c r="A12" s="213" t="s">
        <v>22</v>
      </c>
      <c r="B12" s="210">
        <f>'Resultat Snörakan'!B14</f>
        <v>7</v>
      </c>
      <c r="C12" s="179">
        <v>4</v>
      </c>
      <c r="D12" s="180">
        <v>2</v>
      </c>
      <c r="E12" s="180">
        <v>5</v>
      </c>
      <c r="F12" s="181">
        <v>2</v>
      </c>
      <c r="G12" s="347"/>
      <c r="H12" s="126">
        <f t="shared" si="14"/>
        <v>13</v>
      </c>
      <c r="I12" s="276">
        <f t="shared" si="0"/>
        <v>3</v>
      </c>
      <c r="J12" s="179">
        <v>3</v>
      </c>
      <c r="K12" s="180">
        <v>3</v>
      </c>
      <c r="L12" s="180">
        <v>2</v>
      </c>
      <c r="M12" s="181">
        <v>1</v>
      </c>
      <c r="N12" s="347"/>
      <c r="O12" s="126">
        <f t="shared" si="15"/>
        <v>9</v>
      </c>
      <c r="P12" s="177">
        <f t="shared" si="1"/>
        <v>2</v>
      </c>
      <c r="Q12" s="179">
        <v>2</v>
      </c>
      <c r="R12" s="180">
        <v>3</v>
      </c>
      <c r="S12" s="180">
        <v>1</v>
      </c>
      <c r="T12" s="181">
        <v>3</v>
      </c>
      <c r="U12" s="347"/>
      <c r="V12" s="126">
        <f t="shared" si="16"/>
        <v>9</v>
      </c>
      <c r="W12" s="177">
        <f t="shared" si="2"/>
        <v>2</v>
      </c>
      <c r="X12" s="179">
        <v>2</v>
      </c>
      <c r="Y12" s="180">
        <v>2</v>
      </c>
      <c r="Z12" s="180">
        <v>2</v>
      </c>
      <c r="AA12" s="181">
        <v>3</v>
      </c>
      <c r="AB12" s="347"/>
      <c r="AC12" s="126">
        <f t="shared" si="17"/>
        <v>9</v>
      </c>
      <c r="AD12" s="177">
        <f t="shared" si="3"/>
        <v>1</v>
      </c>
      <c r="AG12" s="184">
        <v>99</v>
      </c>
      <c r="AH12" s="185">
        <v>99</v>
      </c>
      <c r="AI12" s="185">
        <v>99</v>
      </c>
      <c r="AJ12" s="185">
        <v>99</v>
      </c>
      <c r="AK12" s="351"/>
      <c r="AL12" s="126">
        <f t="shared" si="9"/>
        <v>396</v>
      </c>
      <c r="AM12" s="177">
        <f t="shared" si="4"/>
        <v>1</v>
      </c>
      <c r="AO12" s="184">
        <v>99</v>
      </c>
      <c r="AP12" s="185">
        <v>99</v>
      </c>
      <c r="AQ12" s="185">
        <v>99</v>
      </c>
      <c r="AR12" s="185">
        <v>99</v>
      </c>
      <c r="AS12" s="351"/>
      <c r="AT12" s="126">
        <f t="shared" si="10"/>
        <v>396</v>
      </c>
      <c r="AU12" s="177">
        <f t="shared" si="5"/>
        <v>1</v>
      </c>
      <c r="AW12" s="184">
        <v>99</v>
      </c>
      <c r="AX12" s="185">
        <v>99</v>
      </c>
      <c r="AY12" s="185">
        <v>99</v>
      </c>
      <c r="AZ12" s="185">
        <v>99</v>
      </c>
      <c r="BA12" s="351"/>
      <c r="BB12" s="126">
        <f t="shared" si="11"/>
        <v>396</v>
      </c>
      <c r="BC12" s="177">
        <f t="shared" si="6"/>
        <v>1</v>
      </c>
      <c r="BE12" s="184">
        <v>99</v>
      </c>
      <c r="BF12" s="185">
        <v>99</v>
      </c>
      <c r="BG12" s="185">
        <v>99</v>
      </c>
      <c r="BH12" s="185">
        <v>99</v>
      </c>
      <c r="BI12" s="351"/>
      <c r="BJ12" s="126">
        <f t="shared" si="12"/>
        <v>396</v>
      </c>
      <c r="BK12" s="177">
        <f t="shared" si="7"/>
        <v>1</v>
      </c>
      <c r="BM12" s="125">
        <f t="shared" si="13"/>
        <v>4</v>
      </c>
      <c r="BN12" s="318">
        <f t="shared" si="8"/>
        <v>1</v>
      </c>
    </row>
    <row r="13" spans="1:66" s="75" customFormat="1" ht="12.75">
      <c r="A13" s="213" t="s">
        <v>26</v>
      </c>
      <c r="B13" s="210">
        <f>'Resultat Snörakan'!B15</f>
        <v>8</v>
      </c>
      <c r="C13" s="180">
        <v>99</v>
      </c>
      <c r="D13" s="180">
        <v>99</v>
      </c>
      <c r="E13" s="180">
        <v>99</v>
      </c>
      <c r="F13" s="180">
        <v>99</v>
      </c>
      <c r="G13" s="347"/>
      <c r="H13" s="126">
        <f t="shared" si="14"/>
        <v>396</v>
      </c>
      <c r="I13" s="276">
        <f t="shared" si="0"/>
        <v>9</v>
      </c>
      <c r="J13" s="180">
        <v>99</v>
      </c>
      <c r="K13" s="180">
        <v>99</v>
      </c>
      <c r="L13" s="180">
        <v>99</v>
      </c>
      <c r="M13" s="180">
        <v>99</v>
      </c>
      <c r="N13" s="347"/>
      <c r="O13" s="126">
        <f t="shared" si="15"/>
        <v>396</v>
      </c>
      <c r="P13" s="177">
        <f t="shared" si="1"/>
        <v>9</v>
      </c>
      <c r="Q13" s="179">
        <v>99</v>
      </c>
      <c r="R13" s="180">
        <v>99</v>
      </c>
      <c r="S13" s="180">
        <v>99</v>
      </c>
      <c r="T13" s="181">
        <v>99</v>
      </c>
      <c r="U13" s="347"/>
      <c r="V13" s="126">
        <f t="shared" si="16"/>
        <v>396</v>
      </c>
      <c r="W13" s="177">
        <f t="shared" si="2"/>
        <v>9</v>
      </c>
      <c r="X13" s="180">
        <v>99</v>
      </c>
      <c r="Y13" s="180">
        <v>99</v>
      </c>
      <c r="Z13" s="180">
        <v>99</v>
      </c>
      <c r="AA13" s="180">
        <v>99</v>
      </c>
      <c r="AB13" s="347"/>
      <c r="AC13" s="126">
        <f t="shared" si="17"/>
        <v>396</v>
      </c>
      <c r="AD13" s="177">
        <f t="shared" si="3"/>
        <v>9</v>
      </c>
      <c r="AG13" s="184">
        <v>99</v>
      </c>
      <c r="AH13" s="185">
        <v>99</v>
      </c>
      <c r="AI13" s="185">
        <v>99</v>
      </c>
      <c r="AJ13" s="185">
        <v>99</v>
      </c>
      <c r="AK13" s="351"/>
      <c r="AL13" s="126">
        <f t="shared" si="9"/>
        <v>396</v>
      </c>
      <c r="AM13" s="177">
        <f t="shared" si="4"/>
        <v>1</v>
      </c>
      <c r="AO13" s="184">
        <v>99</v>
      </c>
      <c r="AP13" s="185">
        <v>99</v>
      </c>
      <c r="AQ13" s="185">
        <v>99</v>
      </c>
      <c r="AR13" s="185">
        <v>99</v>
      </c>
      <c r="AS13" s="351"/>
      <c r="AT13" s="126">
        <f t="shared" si="10"/>
        <v>396</v>
      </c>
      <c r="AU13" s="177">
        <f t="shared" si="5"/>
        <v>1</v>
      </c>
      <c r="AW13" s="184">
        <v>99</v>
      </c>
      <c r="AX13" s="185">
        <v>99</v>
      </c>
      <c r="AY13" s="185">
        <v>99</v>
      </c>
      <c r="AZ13" s="185">
        <v>99</v>
      </c>
      <c r="BA13" s="351"/>
      <c r="BB13" s="126">
        <f t="shared" si="11"/>
        <v>396</v>
      </c>
      <c r="BC13" s="177">
        <f t="shared" si="6"/>
        <v>1</v>
      </c>
      <c r="BE13" s="184">
        <v>99</v>
      </c>
      <c r="BF13" s="185">
        <v>99</v>
      </c>
      <c r="BG13" s="185">
        <v>99</v>
      </c>
      <c r="BH13" s="185">
        <v>99</v>
      </c>
      <c r="BI13" s="351"/>
      <c r="BJ13" s="126">
        <f t="shared" si="12"/>
        <v>396</v>
      </c>
      <c r="BK13" s="177">
        <f t="shared" si="7"/>
        <v>1</v>
      </c>
      <c r="BM13" s="125">
        <f t="shared" si="13"/>
        <v>4</v>
      </c>
      <c r="BN13" s="318">
        <f t="shared" si="8"/>
        <v>1</v>
      </c>
    </row>
    <row r="14" spans="1:66" s="75" customFormat="1" ht="12.75">
      <c r="A14" s="224"/>
      <c r="B14" s="210">
        <f>'Resultat Snörakan'!B16</f>
        <v>9</v>
      </c>
      <c r="C14" s="179">
        <v>99</v>
      </c>
      <c r="D14" s="180">
        <v>99</v>
      </c>
      <c r="E14" s="180">
        <v>99</v>
      </c>
      <c r="F14" s="181">
        <v>99</v>
      </c>
      <c r="G14" s="347"/>
      <c r="H14" s="126">
        <f t="shared" si="14"/>
        <v>396</v>
      </c>
      <c r="I14" s="276">
        <f t="shared" si="0"/>
        <v>9</v>
      </c>
      <c r="J14" s="179">
        <v>99</v>
      </c>
      <c r="K14" s="180">
        <v>99</v>
      </c>
      <c r="L14" s="180">
        <v>99</v>
      </c>
      <c r="M14" s="181">
        <v>99</v>
      </c>
      <c r="N14" s="347"/>
      <c r="O14" s="126">
        <f t="shared" si="15"/>
        <v>396</v>
      </c>
      <c r="P14" s="177">
        <f t="shared" si="1"/>
        <v>9</v>
      </c>
      <c r="Q14" s="179">
        <v>99</v>
      </c>
      <c r="R14" s="180">
        <v>99</v>
      </c>
      <c r="S14" s="180">
        <v>99</v>
      </c>
      <c r="T14" s="181">
        <v>99</v>
      </c>
      <c r="U14" s="347"/>
      <c r="V14" s="126">
        <f t="shared" si="16"/>
        <v>396</v>
      </c>
      <c r="W14" s="177">
        <f t="shared" si="2"/>
        <v>9</v>
      </c>
      <c r="X14" s="179">
        <v>99</v>
      </c>
      <c r="Y14" s="180">
        <v>99</v>
      </c>
      <c r="Z14" s="180">
        <v>99</v>
      </c>
      <c r="AA14" s="181">
        <v>99</v>
      </c>
      <c r="AB14" s="347"/>
      <c r="AC14" s="126">
        <f t="shared" si="17"/>
        <v>396</v>
      </c>
      <c r="AD14" s="177">
        <f t="shared" si="3"/>
        <v>9</v>
      </c>
      <c r="AG14" s="184">
        <v>99</v>
      </c>
      <c r="AH14" s="185">
        <v>99</v>
      </c>
      <c r="AI14" s="185">
        <v>99</v>
      </c>
      <c r="AJ14" s="185">
        <v>99</v>
      </c>
      <c r="AK14" s="351"/>
      <c r="AL14" s="126">
        <f t="shared" si="9"/>
        <v>396</v>
      </c>
      <c r="AM14" s="177">
        <f t="shared" si="4"/>
        <v>1</v>
      </c>
      <c r="AO14" s="184">
        <v>99</v>
      </c>
      <c r="AP14" s="185">
        <v>99</v>
      </c>
      <c r="AQ14" s="185">
        <v>99</v>
      </c>
      <c r="AR14" s="185">
        <v>99</v>
      </c>
      <c r="AS14" s="351"/>
      <c r="AT14" s="126">
        <f t="shared" si="10"/>
        <v>396</v>
      </c>
      <c r="AU14" s="177">
        <f t="shared" si="5"/>
        <v>1</v>
      </c>
      <c r="AW14" s="184">
        <v>99</v>
      </c>
      <c r="AX14" s="185">
        <v>99</v>
      </c>
      <c r="AY14" s="185">
        <v>99</v>
      </c>
      <c r="AZ14" s="185">
        <v>99</v>
      </c>
      <c r="BA14" s="351"/>
      <c r="BB14" s="126">
        <f t="shared" si="11"/>
        <v>396</v>
      </c>
      <c r="BC14" s="177">
        <f t="shared" si="6"/>
        <v>1</v>
      </c>
      <c r="BE14" s="184">
        <v>99</v>
      </c>
      <c r="BF14" s="185">
        <v>99</v>
      </c>
      <c r="BG14" s="185">
        <v>99</v>
      </c>
      <c r="BH14" s="185">
        <v>99</v>
      </c>
      <c r="BI14" s="351"/>
      <c r="BJ14" s="126">
        <f t="shared" si="12"/>
        <v>396</v>
      </c>
      <c r="BK14" s="177">
        <f t="shared" si="7"/>
        <v>1</v>
      </c>
      <c r="BM14" s="125">
        <f t="shared" si="13"/>
        <v>4</v>
      </c>
      <c r="BN14" s="318">
        <f t="shared" si="8"/>
        <v>1</v>
      </c>
    </row>
    <row r="15" spans="1:66" s="75" customFormat="1" ht="12.75">
      <c r="A15" s="224"/>
      <c r="B15" s="210">
        <f>'Resultat Snörakan'!B17</f>
        <v>10</v>
      </c>
      <c r="C15" s="179">
        <v>7</v>
      </c>
      <c r="D15" s="180">
        <v>7</v>
      </c>
      <c r="E15" s="180">
        <v>3</v>
      </c>
      <c r="F15" s="181">
        <v>4</v>
      </c>
      <c r="G15" s="347"/>
      <c r="H15" s="126">
        <f t="shared" si="14"/>
        <v>21</v>
      </c>
      <c r="I15" s="276">
        <f t="shared" si="0"/>
        <v>6</v>
      </c>
      <c r="J15" s="179">
        <v>5</v>
      </c>
      <c r="K15" s="180">
        <v>5</v>
      </c>
      <c r="L15" s="180">
        <v>3</v>
      </c>
      <c r="M15" s="181">
        <v>8</v>
      </c>
      <c r="N15" s="347"/>
      <c r="O15" s="126">
        <f t="shared" si="15"/>
        <v>21</v>
      </c>
      <c r="P15" s="177">
        <f t="shared" si="1"/>
        <v>5</v>
      </c>
      <c r="Q15" s="180">
        <v>7</v>
      </c>
      <c r="R15" s="180">
        <v>7</v>
      </c>
      <c r="S15" s="180">
        <v>5</v>
      </c>
      <c r="T15" s="180">
        <v>6</v>
      </c>
      <c r="U15" s="347"/>
      <c r="V15" s="126">
        <f t="shared" si="16"/>
        <v>25</v>
      </c>
      <c r="W15" s="177">
        <f t="shared" si="2"/>
        <v>7</v>
      </c>
      <c r="X15" s="180">
        <v>99</v>
      </c>
      <c r="Y15" s="180">
        <v>99</v>
      </c>
      <c r="Z15" s="180">
        <v>99</v>
      </c>
      <c r="AA15" s="180">
        <v>99</v>
      </c>
      <c r="AB15" s="347"/>
      <c r="AC15" s="126">
        <f t="shared" si="17"/>
        <v>396</v>
      </c>
      <c r="AD15" s="177">
        <f t="shared" si="3"/>
        <v>9</v>
      </c>
      <c r="AG15" s="184">
        <v>99</v>
      </c>
      <c r="AH15" s="185">
        <v>99</v>
      </c>
      <c r="AI15" s="185">
        <v>99</v>
      </c>
      <c r="AJ15" s="185">
        <v>99</v>
      </c>
      <c r="AK15" s="351"/>
      <c r="AL15" s="126">
        <f t="shared" si="9"/>
        <v>396</v>
      </c>
      <c r="AM15" s="177">
        <f t="shared" si="4"/>
        <v>1</v>
      </c>
      <c r="AO15" s="184">
        <v>99</v>
      </c>
      <c r="AP15" s="185">
        <v>99</v>
      </c>
      <c r="AQ15" s="185">
        <v>99</v>
      </c>
      <c r="AR15" s="185">
        <v>99</v>
      </c>
      <c r="AS15" s="351"/>
      <c r="AT15" s="126">
        <f t="shared" si="10"/>
        <v>396</v>
      </c>
      <c r="AU15" s="177">
        <f t="shared" si="5"/>
        <v>1</v>
      </c>
      <c r="AW15" s="184">
        <v>99</v>
      </c>
      <c r="AX15" s="185">
        <v>99</v>
      </c>
      <c r="AY15" s="185">
        <v>99</v>
      </c>
      <c r="AZ15" s="185">
        <v>99</v>
      </c>
      <c r="BA15" s="351"/>
      <c r="BB15" s="126">
        <f t="shared" si="11"/>
        <v>396</v>
      </c>
      <c r="BC15" s="177">
        <f t="shared" si="6"/>
        <v>1</v>
      </c>
      <c r="BE15" s="184">
        <v>99</v>
      </c>
      <c r="BF15" s="185">
        <v>99</v>
      </c>
      <c r="BG15" s="185">
        <v>99</v>
      </c>
      <c r="BH15" s="185">
        <v>99</v>
      </c>
      <c r="BI15" s="351"/>
      <c r="BJ15" s="126">
        <f t="shared" si="12"/>
        <v>396</v>
      </c>
      <c r="BK15" s="177">
        <f t="shared" si="7"/>
        <v>1</v>
      </c>
      <c r="BM15" s="125">
        <f t="shared" si="13"/>
        <v>4</v>
      </c>
      <c r="BN15" s="318">
        <f t="shared" si="8"/>
        <v>1</v>
      </c>
    </row>
    <row r="16" spans="1:66" s="75" customFormat="1" ht="12.75">
      <c r="A16" s="224"/>
      <c r="B16" s="210">
        <f>'Resultat Snörakan'!B18</f>
        <v>11</v>
      </c>
      <c r="C16" s="180">
        <v>5</v>
      </c>
      <c r="D16" s="180">
        <v>6</v>
      </c>
      <c r="E16" s="180">
        <v>7</v>
      </c>
      <c r="F16" s="180">
        <v>3</v>
      </c>
      <c r="G16" s="347"/>
      <c r="H16" s="126">
        <f t="shared" si="14"/>
        <v>21</v>
      </c>
      <c r="I16" s="276">
        <f t="shared" si="0"/>
        <v>6</v>
      </c>
      <c r="J16" s="180">
        <v>99</v>
      </c>
      <c r="K16" s="180">
        <v>99</v>
      </c>
      <c r="L16" s="180">
        <v>99</v>
      </c>
      <c r="M16" s="180">
        <v>99</v>
      </c>
      <c r="N16" s="347"/>
      <c r="O16" s="126">
        <f t="shared" si="15"/>
        <v>396</v>
      </c>
      <c r="P16" s="177">
        <f t="shared" si="1"/>
        <v>9</v>
      </c>
      <c r="Q16" s="180">
        <v>99</v>
      </c>
      <c r="R16" s="180">
        <v>99</v>
      </c>
      <c r="S16" s="180">
        <v>99</v>
      </c>
      <c r="T16" s="180">
        <v>99</v>
      </c>
      <c r="U16" s="347"/>
      <c r="V16" s="126">
        <f t="shared" si="16"/>
        <v>396</v>
      </c>
      <c r="W16" s="177">
        <f t="shared" si="2"/>
        <v>9</v>
      </c>
      <c r="X16" s="179">
        <v>6</v>
      </c>
      <c r="Y16" s="180">
        <v>7</v>
      </c>
      <c r="Z16" s="180">
        <v>8</v>
      </c>
      <c r="AA16" s="181">
        <v>5</v>
      </c>
      <c r="AB16" s="347"/>
      <c r="AC16" s="126">
        <f t="shared" si="17"/>
        <v>26</v>
      </c>
      <c r="AD16" s="177">
        <f t="shared" si="3"/>
        <v>7</v>
      </c>
      <c r="AG16" s="184">
        <v>99</v>
      </c>
      <c r="AH16" s="185">
        <v>99</v>
      </c>
      <c r="AI16" s="185">
        <v>99</v>
      </c>
      <c r="AJ16" s="185">
        <v>99</v>
      </c>
      <c r="AK16" s="351"/>
      <c r="AL16" s="126">
        <f t="shared" si="9"/>
        <v>396</v>
      </c>
      <c r="AM16" s="177">
        <f t="shared" si="4"/>
        <v>1</v>
      </c>
      <c r="AO16" s="184">
        <v>99</v>
      </c>
      <c r="AP16" s="185">
        <v>99</v>
      </c>
      <c r="AQ16" s="185">
        <v>99</v>
      </c>
      <c r="AR16" s="185">
        <v>99</v>
      </c>
      <c r="AS16" s="351"/>
      <c r="AT16" s="126">
        <f t="shared" si="10"/>
        <v>396</v>
      </c>
      <c r="AU16" s="177">
        <f t="shared" si="5"/>
        <v>1</v>
      </c>
      <c r="AW16" s="184">
        <v>99</v>
      </c>
      <c r="AX16" s="185">
        <v>99</v>
      </c>
      <c r="AY16" s="185">
        <v>99</v>
      </c>
      <c r="AZ16" s="185">
        <v>99</v>
      </c>
      <c r="BA16" s="351"/>
      <c r="BB16" s="126">
        <f t="shared" si="11"/>
        <v>396</v>
      </c>
      <c r="BC16" s="177">
        <f t="shared" si="6"/>
        <v>1</v>
      </c>
      <c r="BE16" s="184">
        <v>99</v>
      </c>
      <c r="BF16" s="185">
        <v>99</v>
      </c>
      <c r="BG16" s="185">
        <v>99</v>
      </c>
      <c r="BH16" s="185">
        <v>99</v>
      </c>
      <c r="BI16" s="351"/>
      <c r="BJ16" s="126">
        <f t="shared" si="12"/>
        <v>396</v>
      </c>
      <c r="BK16" s="177">
        <f t="shared" si="7"/>
        <v>1</v>
      </c>
      <c r="BM16" s="125">
        <f t="shared" si="13"/>
        <v>4</v>
      </c>
      <c r="BN16" s="318">
        <f t="shared" si="8"/>
        <v>1</v>
      </c>
    </row>
    <row r="17" spans="1:66" ht="12.75">
      <c r="A17" s="224"/>
      <c r="B17" s="210">
        <f>'Resultat Snörakan'!B19</f>
        <v>12</v>
      </c>
      <c r="C17" s="179">
        <v>99</v>
      </c>
      <c r="D17" s="180">
        <v>99</v>
      </c>
      <c r="E17" s="180">
        <v>99</v>
      </c>
      <c r="F17" s="181">
        <v>99</v>
      </c>
      <c r="G17" s="347"/>
      <c r="H17" s="126">
        <f t="shared" si="14"/>
        <v>396</v>
      </c>
      <c r="I17" s="276">
        <f t="shared" si="0"/>
        <v>9</v>
      </c>
      <c r="J17" s="179">
        <v>99</v>
      </c>
      <c r="K17" s="180">
        <v>99</v>
      </c>
      <c r="L17" s="180">
        <v>99</v>
      </c>
      <c r="M17" s="181">
        <v>99</v>
      </c>
      <c r="N17" s="347"/>
      <c r="O17" s="126">
        <f t="shared" si="15"/>
        <v>396</v>
      </c>
      <c r="P17" s="177">
        <f t="shared" si="1"/>
        <v>9</v>
      </c>
      <c r="Q17" s="179">
        <v>99</v>
      </c>
      <c r="R17" s="180">
        <v>99</v>
      </c>
      <c r="S17" s="180">
        <v>99</v>
      </c>
      <c r="T17" s="181">
        <v>99</v>
      </c>
      <c r="U17" s="347"/>
      <c r="V17" s="126">
        <f t="shared" si="16"/>
        <v>396</v>
      </c>
      <c r="W17" s="177">
        <f t="shared" si="2"/>
        <v>9</v>
      </c>
      <c r="X17" s="179">
        <v>99</v>
      </c>
      <c r="Y17" s="180">
        <v>99</v>
      </c>
      <c r="Z17" s="180">
        <v>99</v>
      </c>
      <c r="AA17" s="181">
        <v>99</v>
      </c>
      <c r="AB17" s="347"/>
      <c r="AC17" s="126">
        <f t="shared" si="17"/>
        <v>396</v>
      </c>
      <c r="AD17" s="177">
        <f t="shared" si="3"/>
        <v>9</v>
      </c>
      <c r="AE17" s="75"/>
      <c r="AF17" s="75"/>
      <c r="AG17" s="184">
        <v>99</v>
      </c>
      <c r="AH17" s="185">
        <v>99</v>
      </c>
      <c r="AI17" s="185">
        <v>99</v>
      </c>
      <c r="AJ17" s="185">
        <v>99</v>
      </c>
      <c r="AK17" s="351"/>
      <c r="AL17" s="126">
        <f t="shared" si="9"/>
        <v>396</v>
      </c>
      <c r="AM17" s="177">
        <f t="shared" si="4"/>
        <v>1</v>
      </c>
      <c r="AO17" s="184">
        <v>99</v>
      </c>
      <c r="AP17" s="185">
        <v>99</v>
      </c>
      <c r="AQ17" s="185">
        <v>99</v>
      </c>
      <c r="AR17" s="185">
        <v>99</v>
      </c>
      <c r="AS17" s="351"/>
      <c r="AT17" s="126">
        <f t="shared" si="10"/>
        <v>396</v>
      </c>
      <c r="AU17" s="177">
        <f t="shared" si="5"/>
        <v>1</v>
      </c>
      <c r="AW17" s="184">
        <v>99</v>
      </c>
      <c r="AX17" s="185">
        <v>99</v>
      </c>
      <c r="AY17" s="185">
        <v>99</v>
      </c>
      <c r="AZ17" s="185">
        <v>99</v>
      </c>
      <c r="BA17" s="351"/>
      <c r="BB17" s="126">
        <f t="shared" si="11"/>
        <v>396</v>
      </c>
      <c r="BC17" s="177">
        <f t="shared" si="6"/>
        <v>1</v>
      </c>
      <c r="BE17" s="184">
        <v>99</v>
      </c>
      <c r="BF17" s="185">
        <v>99</v>
      </c>
      <c r="BG17" s="185">
        <v>99</v>
      </c>
      <c r="BH17" s="185">
        <v>99</v>
      </c>
      <c r="BI17" s="351"/>
      <c r="BJ17" s="126">
        <f t="shared" si="12"/>
        <v>396</v>
      </c>
      <c r="BK17" s="177">
        <f t="shared" si="7"/>
        <v>1</v>
      </c>
      <c r="BM17" s="125">
        <f t="shared" si="13"/>
        <v>4</v>
      </c>
      <c r="BN17" s="318">
        <f t="shared" si="8"/>
        <v>1</v>
      </c>
    </row>
    <row r="18" spans="1:66" ht="12.75">
      <c r="A18" s="224"/>
      <c r="B18" s="210">
        <f>'Resultat Snörakan'!B20</f>
        <v>13</v>
      </c>
      <c r="C18" s="179">
        <v>2</v>
      </c>
      <c r="D18" s="180">
        <v>3</v>
      </c>
      <c r="E18" s="180">
        <v>6</v>
      </c>
      <c r="F18" s="181">
        <v>8</v>
      </c>
      <c r="G18" s="347"/>
      <c r="H18" s="126">
        <f t="shared" si="14"/>
        <v>19</v>
      </c>
      <c r="I18" s="276">
        <f t="shared" si="0"/>
        <v>5</v>
      </c>
      <c r="J18" s="179">
        <v>4</v>
      </c>
      <c r="K18" s="180">
        <v>4</v>
      </c>
      <c r="L18" s="180">
        <v>5</v>
      </c>
      <c r="M18" s="181">
        <v>4</v>
      </c>
      <c r="N18" s="347"/>
      <c r="O18" s="126">
        <f t="shared" si="15"/>
        <v>17</v>
      </c>
      <c r="P18" s="177">
        <f t="shared" si="1"/>
        <v>4</v>
      </c>
      <c r="Q18" s="179">
        <v>4</v>
      </c>
      <c r="R18" s="180">
        <v>4</v>
      </c>
      <c r="S18" s="180">
        <v>7</v>
      </c>
      <c r="T18" s="181">
        <v>7</v>
      </c>
      <c r="U18" s="347"/>
      <c r="V18" s="126">
        <f t="shared" si="16"/>
        <v>22</v>
      </c>
      <c r="W18" s="177">
        <f t="shared" si="2"/>
        <v>6</v>
      </c>
      <c r="X18" s="179">
        <v>3</v>
      </c>
      <c r="Y18" s="180">
        <v>4</v>
      </c>
      <c r="Z18" s="180">
        <v>7</v>
      </c>
      <c r="AA18" s="181">
        <v>7</v>
      </c>
      <c r="AB18" s="347"/>
      <c r="AC18" s="126">
        <f t="shared" si="17"/>
        <v>21</v>
      </c>
      <c r="AD18" s="177">
        <f t="shared" si="3"/>
        <v>6</v>
      </c>
      <c r="AE18" s="75"/>
      <c r="AF18" s="75"/>
      <c r="AG18" s="184">
        <v>99</v>
      </c>
      <c r="AH18" s="185">
        <v>99</v>
      </c>
      <c r="AI18" s="185">
        <v>99</v>
      </c>
      <c r="AJ18" s="185">
        <v>99</v>
      </c>
      <c r="AK18" s="351"/>
      <c r="AL18" s="126">
        <f t="shared" si="9"/>
        <v>396</v>
      </c>
      <c r="AM18" s="177">
        <f t="shared" si="4"/>
        <v>1</v>
      </c>
      <c r="AO18" s="184">
        <v>99</v>
      </c>
      <c r="AP18" s="185">
        <v>99</v>
      </c>
      <c r="AQ18" s="185">
        <v>99</v>
      </c>
      <c r="AR18" s="185">
        <v>99</v>
      </c>
      <c r="AS18" s="351"/>
      <c r="AT18" s="126">
        <f t="shared" si="10"/>
        <v>396</v>
      </c>
      <c r="AU18" s="177">
        <f t="shared" si="5"/>
        <v>1</v>
      </c>
      <c r="AW18" s="184">
        <v>99</v>
      </c>
      <c r="AX18" s="185">
        <v>99</v>
      </c>
      <c r="AY18" s="185">
        <v>99</v>
      </c>
      <c r="AZ18" s="185">
        <v>99</v>
      </c>
      <c r="BA18" s="351"/>
      <c r="BB18" s="126">
        <f t="shared" si="11"/>
        <v>396</v>
      </c>
      <c r="BC18" s="177">
        <f t="shared" si="6"/>
        <v>1</v>
      </c>
      <c r="BE18" s="184">
        <v>99</v>
      </c>
      <c r="BF18" s="185">
        <v>99</v>
      </c>
      <c r="BG18" s="185">
        <v>99</v>
      </c>
      <c r="BH18" s="185">
        <v>99</v>
      </c>
      <c r="BI18" s="351"/>
      <c r="BJ18" s="126">
        <f t="shared" si="12"/>
        <v>396</v>
      </c>
      <c r="BK18" s="177">
        <f t="shared" si="7"/>
        <v>1</v>
      </c>
      <c r="BM18" s="125">
        <f t="shared" si="13"/>
        <v>4</v>
      </c>
      <c r="BN18" s="318">
        <f t="shared" si="8"/>
        <v>1</v>
      </c>
    </row>
    <row r="19" spans="1:66" ht="12.75">
      <c r="A19" s="224"/>
      <c r="B19" s="210">
        <f>'Resultat Snörakan'!B21</f>
        <v>14</v>
      </c>
      <c r="C19" s="179">
        <v>99</v>
      </c>
      <c r="D19" s="180">
        <v>99</v>
      </c>
      <c r="E19" s="180">
        <v>99</v>
      </c>
      <c r="F19" s="181">
        <v>99</v>
      </c>
      <c r="G19" s="347"/>
      <c r="H19" s="126">
        <f t="shared" si="14"/>
        <v>396</v>
      </c>
      <c r="I19" s="276">
        <f t="shared" si="0"/>
        <v>9</v>
      </c>
      <c r="J19" s="179">
        <v>1</v>
      </c>
      <c r="K19" s="180">
        <v>1</v>
      </c>
      <c r="L19" s="180">
        <v>1</v>
      </c>
      <c r="M19" s="181">
        <v>2</v>
      </c>
      <c r="N19" s="347"/>
      <c r="O19" s="126">
        <f t="shared" si="15"/>
        <v>5</v>
      </c>
      <c r="P19" s="177">
        <f t="shared" si="1"/>
        <v>1</v>
      </c>
      <c r="Q19" s="179">
        <v>1</v>
      </c>
      <c r="R19" s="180">
        <v>1</v>
      </c>
      <c r="S19" s="180">
        <v>2</v>
      </c>
      <c r="T19" s="181">
        <v>2</v>
      </c>
      <c r="U19" s="347"/>
      <c r="V19" s="126">
        <f t="shared" si="16"/>
        <v>6</v>
      </c>
      <c r="W19" s="177">
        <f t="shared" si="2"/>
        <v>1</v>
      </c>
      <c r="X19" s="179">
        <v>5</v>
      </c>
      <c r="Y19" s="180">
        <v>3</v>
      </c>
      <c r="Z19" s="180">
        <v>1</v>
      </c>
      <c r="AA19" s="181">
        <v>6</v>
      </c>
      <c r="AB19" s="347"/>
      <c r="AC19" s="126">
        <f t="shared" si="17"/>
        <v>15</v>
      </c>
      <c r="AD19" s="177">
        <f t="shared" si="3"/>
        <v>4</v>
      </c>
      <c r="AE19" s="75"/>
      <c r="AF19" s="75"/>
      <c r="AG19" s="184">
        <v>99</v>
      </c>
      <c r="AH19" s="185">
        <v>99</v>
      </c>
      <c r="AI19" s="185">
        <v>99</v>
      </c>
      <c r="AJ19" s="185">
        <v>99</v>
      </c>
      <c r="AK19" s="351"/>
      <c r="AL19" s="126">
        <f t="shared" si="9"/>
        <v>396</v>
      </c>
      <c r="AM19" s="177">
        <f t="shared" si="4"/>
        <v>1</v>
      </c>
      <c r="AO19" s="184">
        <v>99</v>
      </c>
      <c r="AP19" s="185">
        <v>99</v>
      </c>
      <c r="AQ19" s="185">
        <v>99</v>
      </c>
      <c r="AR19" s="185">
        <v>99</v>
      </c>
      <c r="AS19" s="351"/>
      <c r="AT19" s="126">
        <f t="shared" si="10"/>
        <v>396</v>
      </c>
      <c r="AU19" s="177">
        <f t="shared" si="5"/>
        <v>1</v>
      </c>
      <c r="AW19" s="184">
        <v>99</v>
      </c>
      <c r="AX19" s="185">
        <v>99</v>
      </c>
      <c r="AY19" s="185">
        <v>99</v>
      </c>
      <c r="AZ19" s="185">
        <v>99</v>
      </c>
      <c r="BA19" s="351"/>
      <c r="BB19" s="126">
        <f t="shared" si="11"/>
        <v>396</v>
      </c>
      <c r="BC19" s="177">
        <f t="shared" si="6"/>
        <v>1</v>
      </c>
      <c r="BE19" s="184">
        <v>99</v>
      </c>
      <c r="BF19" s="185">
        <v>99</v>
      </c>
      <c r="BG19" s="185">
        <v>99</v>
      </c>
      <c r="BH19" s="185">
        <v>99</v>
      </c>
      <c r="BI19" s="351"/>
      <c r="BJ19" s="126">
        <f t="shared" si="12"/>
        <v>396</v>
      </c>
      <c r="BK19" s="177">
        <f t="shared" si="7"/>
        <v>1</v>
      </c>
      <c r="BM19" s="125">
        <f t="shared" si="13"/>
        <v>4</v>
      </c>
      <c r="BN19" s="318">
        <f t="shared" si="8"/>
        <v>1</v>
      </c>
    </row>
    <row r="20" spans="1:66" ht="12.75">
      <c r="A20" s="224"/>
      <c r="B20" s="210">
        <f>'Resultat Snörakan'!B22</f>
        <v>15</v>
      </c>
      <c r="C20" s="180">
        <v>99</v>
      </c>
      <c r="D20" s="180">
        <v>99</v>
      </c>
      <c r="E20" s="180">
        <v>99</v>
      </c>
      <c r="F20" s="180">
        <v>99</v>
      </c>
      <c r="G20" s="347"/>
      <c r="H20" s="126">
        <f t="shared" si="14"/>
        <v>396</v>
      </c>
      <c r="I20" s="276">
        <f t="shared" si="0"/>
        <v>9</v>
      </c>
      <c r="J20" s="180">
        <v>99</v>
      </c>
      <c r="K20" s="180">
        <v>99</v>
      </c>
      <c r="L20" s="180">
        <v>99</v>
      </c>
      <c r="M20" s="180">
        <v>99</v>
      </c>
      <c r="N20" s="347"/>
      <c r="O20" s="126">
        <f t="shared" si="15"/>
        <v>396</v>
      </c>
      <c r="P20" s="177">
        <f t="shared" si="1"/>
        <v>9</v>
      </c>
      <c r="Q20" s="180">
        <v>99</v>
      </c>
      <c r="R20" s="180">
        <v>99</v>
      </c>
      <c r="S20" s="180">
        <v>99</v>
      </c>
      <c r="T20" s="180">
        <v>99</v>
      </c>
      <c r="U20" s="347"/>
      <c r="V20" s="126">
        <f t="shared" si="16"/>
        <v>396</v>
      </c>
      <c r="W20" s="177">
        <f t="shared" si="2"/>
        <v>9</v>
      </c>
      <c r="X20" s="180">
        <v>99</v>
      </c>
      <c r="Y20" s="180">
        <v>99</v>
      </c>
      <c r="Z20" s="180">
        <v>99</v>
      </c>
      <c r="AA20" s="180">
        <v>99</v>
      </c>
      <c r="AB20" s="347"/>
      <c r="AC20" s="126">
        <f t="shared" si="17"/>
        <v>396</v>
      </c>
      <c r="AD20" s="177">
        <f t="shared" si="3"/>
        <v>9</v>
      </c>
      <c r="AE20" s="75"/>
      <c r="AF20" s="75"/>
      <c r="AG20" s="184">
        <v>99</v>
      </c>
      <c r="AH20" s="185">
        <v>99</v>
      </c>
      <c r="AI20" s="185">
        <v>99</v>
      </c>
      <c r="AJ20" s="185">
        <v>99</v>
      </c>
      <c r="AK20" s="351"/>
      <c r="AL20" s="126">
        <f t="shared" si="9"/>
        <v>396</v>
      </c>
      <c r="AM20" s="177">
        <f t="shared" si="4"/>
        <v>1</v>
      </c>
      <c r="AO20" s="184">
        <v>99</v>
      </c>
      <c r="AP20" s="185">
        <v>99</v>
      </c>
      <c r="AQ20" s="185">
        <v>99</v>
      </c>
      <c r="AR20" s="185">
        <v>99</v>
      </c>
      <c r="AS20" s="351"/>
      <c r="AT20" s="126">
        <f t="shared" si="10"/>
        <v>396</v>
      </c>
      <c r="AU20" s="177">
        <f t="shared" si="5"/>
        <v>1</v>
      </c>
      <c r="AW20" s="184">
        <v>99</v>
      </c>
      <c r="AX20" s="185">
        <v>99</v>
      </c>
      <c r="AY20" s="185">
        <v>99</v>
      </c>
      <c r="AZ20" s="185">
        <v>99</v>
      </c>
      <c r="BA20" s="351"/>
      <c r="BB20" s="126">
        <f t="shared" si="11"/>
        <v>396</v>
      </c>
      <c r="BC20" s="177">
        <f t="shared" si="6"/>
        <v>1</v>
      </c>
      <c r="BE20" s="184">
        <v>99</v>
      </c>
      <c r="BF20" s="185">
        <v>99</v>
      </c>
      <c r="BG20" s="185">
        <v>99</v>
      </c>
      <c r="BH20" s="185">
        <v>99</v>
      </c>
      <c r="BI20" s="351"/>
      <c r="BJ20" s="126">
        <f t="shared" si="12"/>
        <v>396</v>
      </c>
      <c r="BK20" s="177">
        <f t="shared" si="7"/>
        <v>1</v>
      </c>
      <c r="BM20" s="125">
        <f t="shared" si="13"/>
        <v>4</v>
      </c>
      <c r="BN20" s="318">
        <f t="shared" si="8"/>
        <v>1</v>
      </c>
    </row>
    <row r="21" spans="1:66" ht="12.75">
      <c r="A21" s="224"/>
      <c r="B21" s="210">
        <f>'Resultat Snörakan'!B23</f>
        <v>16</v>
      </c>
      <c r="C21" s="179">
        <v>8</v>
      </c>
      <c r="D21" s="180">
        <v>8</v>
      </c>
      <c r="E21" s="180">
        <v>8</v>
      </c>
      <c r="F21" s="181">
        <v>7</v>
      </c>
      <c r="G21" s="347"/>
      <c r="H21" s="126">
        <f t="shared" si="14"/>
        <v>31</v>
      </c>
      <c r="I21" s="276">
        <f t="shared" si="0"/>
        <v>8</v>
      </c>
      <c r="J21" s="179">
        <v>6</v>
      </c>
      <c r="K21" s="180">
        <v>8</v>
      </c>
      <c r="L21" s="180">
        <v>8</v>
      </c>
      <c r="M21" s="181">
        <v>5</v>
      </c>
      <c r="N21" s="347"/>
      <c r="O21" s="126">
        <f t="shared" si="15"/>
        <v>27</v>
      </c>
      <c r="P21" s="177">
        <f t="shared" si="1"/>
        <v>7</v>
      </c>
      <c r="Q21" s="179">
        <v>99</v>
      </c>
      <c r="R21" s="180">
        <v>99</v>
      </c>
      <c r="S21" s="180">
        <v>99</v>
      </c>
      <c r="T21" s="181">
        <v>99</v>
      </c>
      <c r="U21" s="347"/>
      <c r="V21" s="126">
        <f t="shared" si="16"/>
        <v>396</v>
      </c>
      <c r="W21" s="177">
        <f t="shared" si="2"/>
        <v>9</v>
      </c>
      <c r="X21" s="179">
        <v>99</v>
      </c>
      <c r="Y21" s="180">
        <v>99</v>
      </c>
      <c r="Z21" s="180">
        <v>99</v>
      </c>
      <c r="AA21" s="181">
        <v>99</v>
      </c>
      <c r="AB21" s="347"/>
      <c r="AC21" s="126">
        <f t="shared" si="17"/>
        <v>396</v>
      </c>
      <c r="AD21" s="177">
        <f t="shared" si="3"/>
        <v>9</v>
      </c>
      <c r="AE21" s="75"/>
      <c r="AF21" s="75"/>
      <c r="AG21" s="184">
        <v>99</v>
      </c>
      <c r="AH21" s="185">
        <v>99</v>
      </c>
      <c r="AI21" s="185">
        <v>99</v>
      </c>
      <c r="AJ21" s="185">
        <v>99</v>
      </c>
      <c r="AK21" s="351"/>
      <c r="AL21" s="126">
        <f t="shared" si="9"/>
        <v>396</v>
      </c>
      <c r="AM21" s="177">
        <f t="shared" si="4"/>
        <v>1</v>
      </c>
      <c r="AO21" s="184">
        <v>99</v>
      </c>
      <c r="AP21" s="185">
        <v>99</v>
      </c>
      <c r="AQ21" s="185">
        <v>99</v>
      </c>
      <c r="AR21" s="185">
        <v>99</v>
      </c>
      <c r="AS21" s="351"/>
      <c r="AT21" s="126">
        <f t="shared" si="10"/>
        <v>396</v>
      </c>
      <c r="AU21" s="177">
        <f t="shared" si="5"/>
        <v>1</v>
      </c>
      <c r="AW21" s="184">
        <v>99</v>
      </c>
      <c r="AX21" s="185">
        <v>99</v>
      </c>
      <c r="AY21" s="185">
        <v>99</v>
      </c>
      <c r="AZ21" s="185">
        <v>99</v>
      </c>
      <c r="BA21" s="351"/>
      <c r="BB21" s="126">
        <f t="shared" si="11"/>
        <v>396</v>
      </c>
      <c r="BC21" s="177">
        <f t="shared" si="6"/>
        <v>1</v>
      </c>
      <c r="BE21" s="184">
        <v>99</v>
      </c>
      <c r="BF21" s="185">
        <v>99</v>
      </c>
      <c r="BG21" s="185">
        <v>99</v>
      </c>
      <c r="BH21" s="185">
        <v>99</v>
      </c>
      <c r="BI21" s="351"/>
      <c r="BJ21" s="126">
        <f t="shared" si="12"/>
        <v>396</v>
      </c>
      <c r="BK21" s="177">
        <f t="shared" si="7"/>
        <v>1</v>
      </c>
      <c r="BM21" s="125">
        <f t="shared" si="13"/>
        <v>4</v>
      </c>
      <c r="BN21" s="318">
        <f t="shared" si="8"/>
        <v>1</v>
      </c>
    </row>
    <row r="22" spans="1:66" ht="12.75">
      <c r="A22" s="224"/>
      <c r="B22" s="210">
        <f>'Resultat Snörakan'!B24</f>
        <v>17</v>
      </c>
      <c r="C22" s="180">
        <v>99</v>
      </c>
      <c r="D22" s="180">
        <v>99</v>
      </c>
      <c r="E22" s="180">
        <v>99</v>
      </c>
      <c r="F22" s="180">
        <v>99</v>
      </c>
      <c r="G22" s="347"/>
      <c r="H22" s="126">
        <f t="shared" si="14"/>
        <v>396</v>
      </c>
      <c r="I22" s="276">
        <f t="shared" si="0"/>
        <v>9</v>
      </c>
      <c r="J22" s="179">
        <v>99</v>
      </c>
      <c r="K22" s="180">
        <v>99</v>
      </c>
      <c r="L22" s="180">
        <v>99</v>
      </c>
      <c r="M22" s="181">
        <v>99</v>
      </c>
      <c r="N22" s="347"/>
      <c r="O22" s="126">
        <f t="shared" si="15"/>
        <v>396</v>
      </c>
      <c r="P22" s="177">
        <f t="shared" si="1"/>
        <v>9</v>
      </c>
      <c r="Q22" s="179">
        <v>99</v>
      </c>
      <c r="R22" s="180">
        <v>99</v>
      </c>
      <c r="S22" s="180">
        <v>99</v>
      </c>
      <c r="T22" s="181">
        <v>99</v>
      </c>
      <c r="U22" s="347"/>
      <c r="V22" s="126">
        <f t="shared" si="16"/>
        <v>396</v>
      </c>
      <c r="W22" s="177">
        <f t="shared" si="2"/>
        <v>9</v>
      </c>
      <c r="X22" s="179">
        <v>99</v>
      </c>
      <c r="Y22" s="180">
        <v>99</v>
      </c>
      <c r="Z22" s="180">
        <v>99</v>
      </c>
      <c r="AA22" s="181">
        <v>99</v>
      </c>
      <c r="AB22" s="347"/>
      <c r="AC22" s="126">
        <f t="shared" si="17"/>
        <v>396</v>
      </c>
      <c r="AD22" s="177">
        <f t="shared" si="3"/>
        <v>9</v>
      </c>
      <c r="AE22" s="75"/>
      <c r="AF22" s="75"/>
      <c r="AG22" s="184">
        <v>99</v>
      </c>
      <c r="AH22" s="185">
        <v>99</v>
      </c>
      <c r="AI22" s="185">
        <v>99</v>
      </c>
      <c r="AJ22" s="185">
        <v>99</v>
      </c>
      <c r="AK22" s="351"/>
      <c r="AL22" s="126">
        <f t="shared" si="9"/>
        <v>396</v>
      </c>
      <c r="AM22" s="177">
        <f t="shared" si="4"/>
        <v>1</v>
      </c>
      <c r="AO22" s="184">
        <v>99</v>
      </c>
      <c r="AP22" s="185">
        <v>99</v>
      </c>
      <c r="AQ22" s="185">
        <v>99</v>
      </c>
      <c r="AR22" s="185">
        <v>99</v>
      </c>
      <c r="AS22" s="351"/>
      <c r="AT22" s="126">
        <f t="shared" si="10"/>
        <v>396</v>
      </c>
      <c r="AU22" s="177">
        <f t="shared" si="5"/>
        <v>1</v>
      </c>
      <c r="AW22" s="184">
        <v>99</v>
      </c>
      <c r="AX22" s="185">
        <v>99</v>
      </c>
      <c r="AY22" s="185">
        <v>99</v>
      </c>
      <c r="AZ22" s="185">
        <v>99</v>
      </c>
      <c r="BA22" s="351"/>
      <c r="BB22" s="126">
        <f t="shared" si="11"/>
        <v>396</v>
      </c>
      <c r="BC22" s="177">
        <f t="shared" si="6"/>
        <v>1</v>
      </c>
      <c r="BE22" s="184">
        <v>99</v>
      </c>
      <c r="BF22" s="185">
        <v>99</v>
      </c>
      <c r="BG22" s="185">
        <v>99</v>
      </c>
      <c r="BH22" s="185">
        <v>99</v>
      </c>
      <c r="BI22" s="351"/>
      <c r="BJ22" s="126">
        <f t="shared" si="12"/>
        <v>396</v>
      </c>
      <c r="BK22" s="177">
        <f t="shared" si="7"/>
        <v>1</v>
      </c>
      <c r="BM22" s="125">
        <f t="shared" si="13"/>
        <v>4</v>
      </c>
      <c r="BN22" s="318">
        <f t="shared" si="8"/>
        <v>1</v>
      </c>
    </row>
    <row r="23" spans="1:66" ht="12.75">
      <c r="A23" s="224"/>
      <c r="B23" s="210">
        <f>'Resultat Snörakan'!B25</f>
        <v>18</v>
      </c>
      <c r="C23" s="179">
        <v>3</v>
      </c>
      <c r="D23" s="180">
        <v>1</v>
      </c>
      <c r="E23" s="180">
        <v>4</v>
      </c>
      <c r="F23" s="181">
        <v>1</v>
      </c>
      <c r="G23" s="347"/>
      <c r="H23" s="126">
        <f t="shared" si="14"/>
        <v>9</v>
      </c>
      <c r="I23" s="276">
        <f t="shared" si="0"/>
        <v>1</v>
      </c>
      <c r="J23" s="180">
        <v>2</v>
      </c>
      <c r="K23" s="180">
        <v>2</v>
      </c>
      <c r="L23" s="180">
        <v>4</v>
      </c>
      <c r="M23" s="180">
        <v>3</v>
      </c>
      <c r="N23" s="347"/>
      <c r="O23" s="126">
        <f t="shared" si="15"/>
        <v>11</v>
      </c>
      <c r="P23" s="177">
        <f t="shared" si="1"/>
        <v>3</v>
      </c>
      <c r="Q23" s="179">
        <v>5</v>
      </c>
      <c r="R23" s="180">
        <v>2</v>
      </c>
      <c r="S23" s="180">
        <v>4</v>
      </c>
      <c r="T23" s="181">
        <v>4</v>
      </c>
      <c r="U23" s="347"/>
      <c r="V23" s="126">
        <f t="shared" si="16"/>
        <v>15</v>
      </c>
      <c r="W23" s="177">
        <f t="shared" si="2"/>
        <v>3</v>
      </c>
      <c r="X23" s="180">
        <v>4</v>
      </c>
      <c r="Y23" s="180">
        <v>1</v>
      </c>
      <c r="Z23" s="180">
        <v>4</v>
      </c>
      <c r="AA23" s="180">
        <v>2</v>
      </c>
      <c r="AB23" s="347"/>
      <c r="AC23" s="126">
        <f t="shared" si="17"/>
        <v>11</v>
      </c>
      <c r="AD23" s="177">
        <f t="shared" si="3"/>
        <v>2</v>
      </c>
      <c r="AE23" s="75"/>
      <c r="AF23" s="75"/>
      <c r="AG23" s="184">
        <v>99</v>
      </c>
      <c r="AH23" s="185">
        <v>99</v>
      </c>
      <c r="AI23" s="185">
        <v>99</v>
      </c>
      <c r="AJ23" s="185">
        <v>99</v>
      </c>
      <c r="AK23" s="351"/>
      <c r="AL23" s="126">
        <f t="shared" si="9"/>
        <v>396</v>
      </c>
      <c r="AM23" s="177">
        <f t="shared" si="4"/>
        <v>1</v>
      </c>
      <c r="AO23" s="184">
        <v>99</v>
      </c>
      <c r="AP23" s="185">
        <v>99</v>
      </c>
      <c r="AQ23" s="185">
        <v>99</v>
      </c>
      <c r="AR23" s="185">
        <v>99</v>
      </c>
      <c r="AS23" s="351"/>
      <c r="AT23" s="126">
        <f t="shared" si="10"/>
        <v>396</v>
      </c>
      <c r="AU23" s="177">
        <f t="shared" si="5"/>
        <v>1</v>
      </c>
      <c r="AW23" s="184">
        <v>99</v>
      </c>
      <c r="AX23" s="185">
        <v>99</v>
      </c>
      <c r="AY23" s="185">
        <v>99</v>
      </c>
      <c r="AZ23" s="185">
        <v>99</v>
      </c>
      <c r="BA23" s="351"/>
      <c r="BB23" s="126">
        <f t="shared" si="11"/>
        <v>396</v>
      </c>
      <c r="BC23" s="177">
        <f t="shared" si="6"/>
        <v>1</v>
      </c>
      <c r="BE23" s="184">
        <v>99</v>
      </c>
      <c r="BF23" s="185">
        <v>99</v>
      </c>
      <c r="BG23" s="185">
        <v>99</v>
      </c>
      <c r="BH23" s="185">
        <v>99</v>
      </c>
      <c r="BI23" s="351"/>
      <c r="BJ23" s="126">
        <f t="shared" si="12"/>
        <v>396</v>
      </c>
      <c r="BK23" s="177">
        <f t="shared" si="7"/>
        <v>1</v>
      </c>
      <c r="BM23" s="125">
        <f t="shared" si="13"/>
        <v>4</v>
      </c>
      <c r="BN23" s="318">
        <f t="shared" si="8"/>
        <v>1</v>
      </c>
    </row>
    <row r="24" spans="1:66" ht="12.75">
      <c r="A24" s="224"/>
      <c r="B24" s="210">
        <f>'Resultat Snörakan'!B26</f>
        <v>0</v>
      </c>
      <c r="C24" s="179">
        <v>99</v>
      </c>
      <c r="D24" s="180">
        <v>99</v>
      </c>
      <c r="E24" s="180">
        <v>99</v>
      </c>
      <c r="F24" s="181">
        <v>99</v>
      </c>
      <c r="G24" s="347"/>
      <c r="H24" s="126">
        <f t="shared" si="14"/>
        <v>396</v>
      </c>
      <c r="I24" s="276">
        <f t="shared" si="0"/>
        <v>9</v>
      </c>
      <c r="J24" s="179">
        <v>99</v>
      </c>
      <c r="K24" s="180">
        <v>99</v>
      </c>
      <c r="L24" s="180">
        <v>99</v>
      </c>
      <c r="M24" s="181">
        <v>99</v>
      </c>
      <c r="N24" s="347"/>
      <c r="O24" s="126">
        <f t="shared" si="15"/>
        <v>396</v>
      </c>
      <c r="P24" s="177">
        <f t="shared" si="1"/>
        <v>9</v>
      </c>
      <c r="Q24" s="179">
        <v>99</v>
      </c>
      <c r="R24" s="180">
        <v>99</v>
      </c>
      <c r="S24" s="180">
        <v>99</v>
      </c>
      <c r="T24" s="181">
        <v>99</v>
      </c>
      <c r="U24" s="347"/>
      <c r="V24" s="126">
        <f t="shared" si="16"/>
        <v>396</v>
      </c>
      <c r="W24" s="177">
        <f t="shared" si="2"/>
        <v>9</v>
      </c>
      <c r="X24" s="179">
        <v>99</v>
      </c>
      <c r="Y24" s="180">
        <v>99</v>
      </c>
      <c r="Z24" s="180">
        <v>99</v>
      </c>
      <c r="AA24" s="181">
        <v>99</v>
      </c>
      <c r="AB24" s="347"/>
      <c r="AC24" s="126">
        <f t="shared" si="17"/>
        <v>396</v>
      </c>
      <c r="AD24" s="177">
        <f t="shared" si="3"/>
        <v>9</v>
      </c>
      <c r="AE24" s="75"/>
      <c r="AF24" s="75"/>
      <c r="AG24" s="184">
        <v>99</v>
      </c>
      <c r="AH24" s="185">
        <v>99</v>
      </c>
      <c r="AI24" s="185">
        <v>99</v>
      </c>
      <c r="AJ24" s="185">
        <v>99</v>
      </c>
      <c r="AK24" s="351"/>
      <c r="AL24" s="126">
        <f t="shared" si="9"/>
        <v>396</v>
      </c>
      <c r="AM24" s="177">
        <f t="shared" si="4"/>
        <v>1</v>
      </c>
      <c r="AO24" s="184">
        <v>99</v>
      </c>
      <c r="AP24" s="185">
        <v>99</v>
      </c>
      <c r="AQ24" s="185">
        <v>99</v>
      </c>
      <c r="AR24" s="185">
        <v>99</v>
      </c>
      <c r="AS24" s="351"/>
      <c r="AT24" s="126">
        <f t="shared" si="10"/>
        <v>396</v>
      </c>
      <c r="AU24" s="177">
        <f t="shared" si="5"/>
        <v>1</v>
      </c>
      <c r="AW24" s="184">
        <v>99</v>
      </c>
      <c r="AX24" s="185">
        <v>99</v>
      </c>
      <c r="AY24" s="185">
        <v>99</v>
      </c>
      <c r="AZ24" s="185">
        <v>99</v>
      </c>
      <c r="BA24" s="351"/>
      <c r="BB24" s="126">
        <f t="shared" si="11"/>
        <v>396</v>
      </c>
      <c r="BC24" s="177">
        <f t="shared" si="6"/>
        <v>1</v>
      </c>
      <c r="BE24" s="184">
        <v>99</v>
      </c>
      <c r="BF24" s="185">
        <v>99</v>
      </c>
      <c r="BG24" s="185">
        <v>99</v>
      </c>
      <c r="BH24" s="185">
        <v>99</v>
      </c>
      <c r="BI24" s="351"/>
      <c r="BJ24" s="126">
        <f t="shared" si="12"/>
        <v>396</v>
      </c>
      <c r="BK24" s="177">
        <f t="shared" si="7"/>
        <v>1</v>
      </c>
      <c r="BM24" s="125">
        <f t="shared" si="13"/>
        <v>4</v>
      </c>
      <c r="BN24" s="318">
        <f t="shared" si="8"/>
        <v>1</v>
      </c>
    </row>
    <row r="25" spans="1:66" ht="13.5" thickBot="1">
      <c r="A25" s="224"/>
      <c r="B25" s="210">
        <f>'Resultat Snörakan'!B27</f>
        <v>0</v>
      </c>
      <c r="C25" s="179">
        <v>99</v>
      </c>
      <c r="D25" s="180">
        <v>99</v>
      </c>
      <c r="E25" s="180">
        <v>99</v>
      </c>
      <c r="F25" s="181">
        <v>99</v>
      </c>
      <c r="G25" s="347"/>
      <c r="H25" s="126">
        <f t="shared" si="14"/>
        <v>396</v>
      </c>
      <c r="I25" s="276">
        <f t="shared" si="0"/>
        <v>9</v>
      </c>
      <c r="J25" s="179">
        <v>99</v>
      </c>
      <c r="K25" s="180">
        <v>99</v>
      </c>
      <c r="L25" s="180">
        <v>99</v>
      </c>
      <c r="M25" s="181">
        <v>99</v>
      </c>
      <c r="N25" s="347"/>
      <c r="O25" s="126">
        <f t="shared" si="15"/>
        <v>396</v>
      </c>
      <c r="P25" s="177">
        <f t="shared" si="1"/>
        <v>9</v>
      </c>
      <c r="Q25" s="180">
        <v>99</v>
      </c>
      <c r="R25" s="180">
        <v>99</v>
      </c>
      <c r="S25" s="180">
        <v>99</v>
      </c>
      <c r="T25" s="180">
        <v>99</v>
      </c>
      <c r="U25" s="347"/>
      <c r="V25" s="126">
        <f t="shared" si="16"/>
        <v>396</v>
      </c>
      <c r="W25" s="177">
        <f t="shared" si="2"/>
        <v>9</v>
      </c>
      <c r="X25" s="180">
        <v>99</v>
      </c>
      <c r="Y25" s="180">
        <v>99</v>
      </c>
      <c r="Z25" s="180">
        <v>99</v>
      </c>
      <c r="AA25" s="180">
        <v>99</v>
      </c>
      <c r="AB25" s="347"/>
      <c r="AC25" s="126">
        <f t="shared" si="17"/>
        <v>396</v>
      </c>
      <c r="AD25" s="177">
        <f t="shared" si="3"/>
        <v>9</v>
      </c>
      <c r="AE25" s="75"/>
      <c r="AF25" s="75"/>
      <c r="AG25" s="182">
        <v>99</v>
      </c>
      <c r="AH25" s="183">
        <v>99</v>
      </c>
      <c r="AI25" s="183">
        <v>99</v>
      </c>
      <c r="AJ25" s="183">
        <v>99</v>
      </c>
      <c r="AK25" s="356"/>
      <c r="AL25" s="205">
        <f t="shared" si="9"/>
        <v>396</v>
      </c>
      <c r="AM25" s="178">
        <f t="shared" si="4"/>
        <v>1</v>
      </c>
      <c r="AO25" s="182">
        <v>99</v>
      </c>
      <c r="AP25" s="183">
        <v>99</v>
      </c>
      <c r="AQ25" s="183">
        <v>99</v>
      </c>
      <c r="AR25" s="183">
        <v>99</v>
      </c>
      <c r="AS25" s="356"/>
      <c r="AT25" s="205">
        <f t="shared" si="10"/>
        <v>396</v>
      </c>
      <c r="AU25" s="178">
        <f t="shared" si="5"/>
        <v>1</v>
      </c>
      <c r="AW25" s="182">
        <v>99</v>
      </c>
      <c r="AX25" s="183">
        <v>99</v>
      </c>
      <c r="AY25" s="183">
        <v>99</v>
      </c>
      <c r="AZ25" s="183">
        <v>99</v>
      </c>
      <c r="BA25" s="356"/>
      <c r="BB25" s="205">
        <f t="shared" si="11"/>
        <v>396</v>
      </c>
      <c r="BC25" s="178">
        <f t="shared" si="6"/>
        <v>1</v>
      </c>
      <c r="BE25" s="182">
        <v>99</v>
      </c>
      <c r="BF25" s="183">
        <v>99</v>
      </c>
      <c r="BG25" s="183">
        <v>99</v>
      </c>
      <c r="BH25" s="183">
        <v>99</v>
      </c>
      <c r="BI25" s="356"/>
      <c r="BJ25" s="205">
        <f t="shared" si="12"/>
        <v>396</v>
      </c>
      <c r="BK25" s="178">
        <f t="shared" si="7"/>
        <v>1</v>
      </c>
      <c r="BM25" s="132">
        <f t="shared" si="13"/>
        <v>4</v>
      </c>
      <c r="BN25" s="319">
        <f t="shared" si="8"/>
        <v>1</v>
      </c>
    </row>
    <row r="26" spans="1:66" ht="6" customHeight="1" thickBot="1">
      <c r="A26" s="118"/>
      <c r="B26" s="119"/>
      <c r="C26" s="93"/>
      <c r="D26" s="93"/>
      <c r="E26" s="93"/>
      <c r="F26" s="93"/>
      <c r="G26" s="93"/>
      <c r="H26" s="93"/>
      <c r="I26" s="136"/>
      <c r="J26" s="93"/>
      <c r="K26" s="93"/>
      <c r="L26" s="93"/>
      <c r="M26" s="93"/>
      <c r="N26" s="93"/>
      <c r="O26" s="93"/>
      <c r="P26" s="136"/>
      <c r="Q26" s="93"/>
      <c r="R26" s="93"/>
      <c r="S26" s="93"/>
      <c r="T26" s="93"/>
      <c r="U26" s="93"/>
      <c r="V26" s="93"/>
      <c r="W26" s="136"/>
      <c r="X26" s="93"/>
      <c r="Y26" s="93"/>
      <c r="Z26" s="93"/>
      <c r="AA26" s="93"/>
      <c r="AB26" s="93"/>
      <c r="AC26" s="93"/>
      <c r="AD26" s="136"/>
      <c r="AG26" s="278"/>
      <c r="AH26" s="278"/>
      <c r="AI26" s="278"/>
      <c r="AJ26" s="278"/>
      <c r="AK26" s="278"/>
      <c r="AL26" s="19"/>
      <c r="AM26" s="174"/>
      <c r="AO26" s="278"/>
      <c r="AP26" s="278"/>
      <c r="AQ26" s="278"/>
      <c r="AR26" s="278"/>
      <c r="AS26" s="278"/>
      <c r="AT26" s="19"/>
      <c r="AU26" s="174"/>
      <c r="AW26" s="278"/>
      <c r="AX26" s="278"/>
      <c r="AY26" s="278"/>
      <c r="AZ26" s="278"/>
      <c r="BA26" s="278"/>
      <c r="BB26" s="19"/>
      <c r="BC26" s="174"/>
      <c r="BE26" s="278"/>
      <c r="BF26" s="278"/>
      <c r="BG26" s="278"/>
      <c r="BH26" s="278"/>
      <c r="BI26" s="278"/>
      <c r="BJ26" s="19"/>
      <c r="BK26" s="174"/>
      <c r="BM26" s="8"/>
      <c r="BN26" s="8"/>
    </row>
    <row r="27" spans="1:66" s="75" customFormat="1" ht="12.75">
      <c r="A27" s="282" t="s">
        <v>27</v>
      </c>
      <c r="B27" s="211">
        <f>'Resultat Snörakan'!B35</f>
        <v>30</v>
      </c>
      <c r="C27" s="285">
        <v>2</v>
      </c>
      <c r="D27" s="189">
        <v>2</v>
      </c>
      <c r="E27" s="189">
        <v>2</v>
      </c>
      <c r="F27" s="189">
        <v>2</v>
      </c>
      <c r="G27" s="354"/>
      <c r="H27" s="130">
        <f t="shared" si="14"/>
        <v>8</v>
      </c>
      <c r="I27" s="286">
        <f aca="true" t="shared" si="18" ref="I27:I36">RANK(H27,$H$27:$H$36,1)</f>
        <v>2</v>
      </c>
      <c r="J27" s="283">
        <v>2</v>
      </c>
      <c r="K27" s="189">
        <v>3</v>
      </c>
      <c r="L27" s="189">
        <v>4</v>
      </c>
      <c r="M27" s="189">
        <v>4</v>
      </c>
      <c r="N27" s="354"/>
      <c r="O27" s="130">
        <f>SUM(J27:N27)</f>
        <v>13</v>
      </c>
      <c r="P27" s="176">
        <f aca="true" t="shared" si="19" ref="P27:P36">RANK(O27,$O$27:$O$36,1)</f>
        <v>3</v>
      </c>
      <c r="Q27" s="189">
        <v>2</v>
      </c>
      <c r="R27" s="189">
        <v>2</v>
      </c>
      <c r="S27" s="189">
        <v>2</v>
      </c>
      <c r="T27" s="189">
        <v>2</v>
      </c>
      <c r="U27" s="354"/>
      <c r="V27" s="130">
        <f>SUM(Q27:U27)</f>
        <v>8</v>
      </c>
      <c r="W27" s="284">
        <f aca="true" t="shared" si="20" ref="W27:W36">RANK(V27,$V$27:$V$36,1)</f>
        <v>2</v>
      </c>
      <c r="X27" s="285">
        <v>2</v>
      </c>
      <c r="Y27" s="189">
        <v>2</v>
      </c>
      <c r="Z27" s="189">
        <v>2</v>
      </c>
      <c r="AA27" s="189">
        <v>2</v>
      </c>
      <c r="AB27" s="354"/>
      <c r="AC27" s="130">
        <f>SUM(X27:AB27)</f>
        <v>8</v>
      </c>
      <c r="AD27" s="286">
        <f aca="true" t="shared" si="21" ref="AD27:AD36">RANK(AC27,$AC$27:$AC$36,1)</f>
        <v>2</v>
      </c>
      <c r="AG27" s="187">
        <v>99</v>
      </c>
      <c r="AH27" s="188">
        <v>99</v>
      </c>
      <c r="AI27" s="188">
        <v>99</v>
      </c>
      <c r="AJ27" s="188">
        <v>99</v>
      </c>
      <c r="AK27" s="349"/>
      <c r="AL27" s="130">
        <f>SUM(AG27:AK27)</f>
        <v>396</v>
      </c>
      <c r="AM27" s="176">
        <f aca="true" t="shared" si="22" ref="AM27:AM36">RANK(AL27,AL$27:AL$36,1)</f>
        <v>1</v>
      </c>
      <c r="AO27" s="187">
        <v>99</v>
      </c>
      <c r="AP27" s="188">
        <v>99</v>
      </c>
      <c r="AQ27" s="188">
        <v>99</v>
      </c>
      <c r="AR27" s="188">
        <v>99</v>
      </c>
      <c r="AS27" s="349"/>
      <c r="AT27" s="130">
        <f>SUM(AO27:AS27)</f>
        <v>396</v>
      </c>
      <c r="AU27" s="176">
        <f aca="true" t="shared" si="23" ref="AU27:AU36">RANK(AT27,AT$27:AT$36,1)</f>
        <v>1</v>
      </c>
      <c r="AW27" s="187">
        <v>99</v>
      </c>
      <c r="AX27" s="188">
        <v>99</v>
      </c>
      <c r="AY27" s="188">
        <v>99</v>
      </c>
      <c r="AZ27" s="188">
        <v>99</v>
      </c>
      <c r="BA27" s="349"/>
      <c r="BB27" s="130">
        <f>SUM(AW27:BA27)</f>
        <v>396</v>
      </c>
      <c r="BC27" s="176">
        <f aca="true" t="shared" si="24" ref="BC27:BC36">RANK(BB27,BB$27:BB$36,1)</f>
        <v>1</v>
      </c>
      <c r="BE27" s="187">
        <v>99</v>
      </c>
      <c r="BF27" s="188">
        <v>99</v>
      </c>
      <c r="BG27" s="188">
        <v>99</v>
      </c>
      <c r="BH27" s="188">
        <v>99</v>
      </c>
      <c r="BI27" s="349"/>
      <c r="BJ27" s="130">
        <f>SUM(BE27:BI27)</f>
        <v>396</v>
      </c>
      <c r="BK27" s="176">
        <f aca="true" t="shared" si="25" ref="BK27:BK36">RANK(BJ27,BJ$27:BJ$36,1)</f>
        <v>1</v>
      </c>
      <c r="BM27" s="129">
        <f>AM27+AU27+BC27+BK27</f>
        <v>4</v>
      </c>
      <c r="BN27" s="323">
        <f aca="true" t="shared" si="26" ref="BN27:BN36">RANK(BM27,$BM$27:$BM$36,1)</f>
        <v>1</v>
      </c>
    </row>
    <row r="28" spans="1:66" s="75" customFormat="1" ht="12.75">
      <c r="A28" s="213" t="s">
        <v>23</v>
      </c>
      <c r="B28" s="210">
        <f>'Resultat Snörakan'!B36</f>
        <v>31</v>
      </c>
      <c r="C28" s="331">
        <v>1</v>
      </c>
      <c r="D28" s="186">
        <v>1</v>
      </c>
      <c r="E28" s="186">
        <v>1</v>
      </c>
      <c r="F28" s="186">
        <v>1</v>
      </c>
      <c r="G28" s="352"/>
      <c r="H28" s="221">
        <f>SUM(C28:G28)</f>
        <v>4</v>
      </c>
      <c r="I28" s="220">
        <f t="shared" si="18"/>
        <v>1</v>
      </c>
      <c r="J28" s="330">
        <v>1</v>
      </c>
      <c r="K28" s="186">
        <v>1</v>
      </c>
      <c r="L28" s="186">
        <v>1</v>
      </c>
      <c r="M28" s="186">
        <v>1</v>
      </c>
      <c r="N28" s="352"/>
      <c r="O28" s="221">
        <f>SUM(J28:N28)</f>
        <v>4</v>
      </c>
      <c r="P28" s="288">
        <f t="shared" si="19"/>
        <v>1</v>
      </c>
      <c r="Q28" s="186">
        <v>1</v>
      </c>
      <c r="R28" s="186">
        <v>1</v>
      </c>
      <c r="S28" s="186">
        <v>1</v>
      </c>
      <c r="T28" s="186">
        <v>1</v>
      </c>
      <c r="U28" s="352"/>
      <c r="V28" s="221">
        <f>SUM(Q28:U28)</f>
        <v>4</v>
      </c>
      <c r="W28" s="174">
        <f t="shared" si="20"/>
        <v>1</v>
      </c>
      <c r="X28" s="331">
        <v>1</v>
      </c>
      <c r="Y28" s="186">
        <v>1</v>
      </c>
      <c r="Z28" s="186">
        <v>1</v>
      </c>
      <c r="AA28" s="186">
        <v>1</v>
      </c>
      <c r="AB28" s="350"/>
      <c r="AC28" s="221">
        <f>SUM(X28:AB28)</f>
        <v>4</v>
      </c>
      <c r="AD28" s="175">
        <f t="shared" si="21"/>
        <v>1</v>
      </c>
      <c r="AG28" s="184">
        <v>99</v>
      </c>
      <c r="AH28" s="185">
        <v>99</v>
      </c>
      <c r="AI28" s="185">
        <v>99</v>
      </c>
      <c r="AJ28" s="185">
        <v>99</v>
      </c>
      <c r="AK28" s="351"/>
      <c r="AL28" s="221">
        <f>SUM(AG28:AK28)</f>
        <v>396</v>
      </c>
      <c r="AM28" s="288">
        <f t="shared" si="22"/>
        <v>1</v>
      </c>
      <c r="AO28" s="184">
        <v>99</v>
      </c>
      <c r="AP28" s="185">
        <v>99</v>
      </c>
      <c r="AQ28" s="185">
        <v>99</v>
      </c>
      <c r="AR28" s="185">
        <v>99</v>
      </c>
      <c r="AS28" s="351"/>
      <c r="AT28" s="221">
        <f>SUM(AO28:AS28)</f>
        <v>396</v>
      </c>
      <c r="AU28" s="288">
        <f t="shared" si="23"/>
        <v>1</v>
      </c>
      <c r="AW28" s="184">
        <v>99</v>
      </c>
      <c r="AX28" s="185">
        <v>99</v>
      </c>
      <c r="AY28" s="185">
        <v>99</v>
      </c>
      <c r="AZ28" s="185">
        <v>99</v>
      </c>
      <c r="BA28" s="351"/>
      <c r="BB28" s="221">
        <f>SUM(AW28:BA28)</f>
        <v>396</v>
      </c>
      <c r="BC28" s="288">
        <f t="shared" si="24"/>
        <v>1</v>
      </c>
      <c r="BE28" s="184">
        <v>99</v>
      </c>
      <c r="BF28" s="185">
        <v>99</v>
      </c>
      <c r="BG28" s="185">
        <v>99</v>
      </c>
      <c r="BH28" s="185">
        <v>99</v>
      </c>
      <c r="BI28" s="351"/>
      <c r="BJ28" s="221">
        <f>SUM(BE28:BI28)</f>
        <v>396</v>
      </c>
      <c r="BK28" s="288">
        <f t="shared" si="25"/>
        <v>1</v>
      </c>
      <c r="BM28" s="128">
        <f>AM28+AU28+BC28+BK28</f>
        <v>4</v>
      </c>
      <c r="BN28" s="320">
        <f t="shared" si="26"/>
        <v>1</v>
      </c>
    </row>
    <row r="29" spans="1:66" s="75" customFormat="1" ht="12.75">
      <c r="A29" s="213" t="s">
        <v>28</v>
      </c>
      <c r="B29" s="210">
        <f>'Resultat Snörakan'!B37</f>
        <v>32</v>
      </c>
      <c r="C29" s="331">
        <v>99</v>
      </c>
      <c r="D29" s="186">
        <v>99</v>
      </c>
      <c r="E29" s="186">
        <v>99</v>
      </c>
      <c r="F29" s="186">
        <v>99</v>
      </c>
      <c r="G29" s="352"/>
      <c r="H29" s="221">
        <f aca="true" t="shared" si="27" ref="H29:H36">SUM(C29:G29)</f>
        <v>396</v>
      </c>
      <c r="I29" s="220">
        <f t="shared" si="18"/>
        <v>3</v>
      </c>
      <c r="J29" s="330">
        <v>99</v>
      </c>
      <c r="K29" s="186">
        <v>99</v>
      </c>
      <c r="L29" s="186">
        <v>99</v>
      </c>
      <c r="M29" s="186">
        <v>99</v>
      </c>
      <c r="N29" s="352"/>
      <c r="O29" s="221">
        <f aca="true" t="shared" si="28" ref="O29:O36">SUM(J29:N29)</f>
        <v>396</v>
      </c>
      <c r="P29" s="288">
        <f t="shared" si="19"/>
        <v>5</v>
      </c>
      <c r="Q29" s="186">
        <v>99</v>
      </c>
      <c r="R29" s="186">
        <v>99</v>
      </c>
      <c r="S29" s="186">
        <v>99</v>
      </c>
      <c r="T29" s="186">
        <v>99</v>
      </c>
      <c r="U29" s="352"/>
      <c r="V29" s="221">
        <f aca="true" t="shared" si="29" ref="V29:V36">SUM(Q29:U29)</f>
        <v>396</v>
      </c>
      <c r="W29" s="174">
        <f t="shared" si="20"/>
        <v>3</v>
      </c>
      <c r="X29" s="331">
        <v>99</v>
      </c>
      <c r="Y29" s="186">
        <v>99</v>
      </c>
      <c r="Z29" s="186">
        <v>99</v>
      </c>
      <c r="AA29" s="186">
        <v>99</v>
      </c>
      <c r="AB29" s="350"/>
      <c r="AC29" s="221">
        <f aca="true" t="shared" si="30" ref="AC29:AC36">SUM(X29:AB29)</f>
        <v>396</v>
      </c>
      <c r="AD29" s="175">
        <f t="shared" si="21"/>
        <v>5</v>
      </c>
      <c r="AG29" s="184">
        <v>99</v>
      </c>
      <c r="AH29" s="185">
        <v>99</v>
      </c>
      <c r="AI29" s="185">
        <v>99</v>
      </c>
      <c r="AJ29" s="185">
        <v>99</v>
      </c>
      <c r="AK29" s="351"/>
      <c r="AL29" s="221">
        <f aca="true" t="shared" si="31" ref="AL29:AL36">SUM(AG29:AK29)</f>
        <v>396</v>
      </c>
      <c r="AM29" s="288">
        <f t="shared" si="22"/>
        <v>1</v>
      </c>
      <c r="AO29" s="184">
        <v>99</v>
      </c>
      <c r="AP29" s="185">
        <v>99</v>
      </c>
      <c r="AQ29" s="185">
        <v>99</v>
      </c>
      <c r="AR29" s="185">
        <v>99</v>
      </c>
      <c r="AS29" s="351"/>
      <c r="AT29" s="221">
        <f aca="true" t="shared" si="32" ref="AT29:AT36">SUM(AO29:AS29)</f>
        <v>396</v>
      </c>
      <c r="AU29" s="288">
        <f t="shared" si="23"/>
        <v>1</v>
      </c>
      <c r="AW29" s="184">
        <v>99</v>
      </c>
      <c r="AX29" s="185">
        <v>99</v>
      </c>
      <c r="AY29" s="185">
        <v>99</v>
      </c>
      <c r="AZ29" s="185">
        <v>99</v>
      </c>
      <c r="BA29" s="351"/>
      <c r="BB29" s="221">
        <f aca="true" t="shared" si="33" ref="BB29:BB36">SUM(AW29:BA29)</f>
        <v>396</v>
      </c>
      <c r="BC29" s="288">
        <f t="shared" si="24"/>
        <v>1</v>
      </c>
      <c r="BE29" s="184">
        <v>99</v>
      </c>
      <c r="BF29" s="185">
        <v>99</v>
      </c>
      <c r="BG29" s="185">
        <v>99</v>
      </c>
      <c r="BH29" s="185">
        <v>99</v>
      </c>
      <c r="BI29" s="351"/>
      <c r="BJ29" s="221">
        <f aca="true" t="shared" si="34" ref="BJ29:BJ36">SUM(BE29:BI29)</f>
        <v>396</v>
      </c>
      <c r="BK29" s="288">
        <f t="shared" si="25"/>
        <v>1</v>
      </c>
      <c r="BM29" s="128">
        <f aca="true" t="shared" si="35" ref="BM29:BM36">AM29+AU29+BC29+BK29</f>
        <v>4</v>
      </c>
      <c r="BN29" s="320">
        <f t="shared" si="26"/>
        <v>1</v>
      </c>
    </row>
    <row r="30" spans="1:66" s="75" customFormat="1" ht="12.75">
      <c r="A30" s="213" t="s">
        <v>29</v>
      </c>
      <c r="B30" s="210">
        <f>'Resultat Snörakan'!B38</f>
        <v>33</v>
      </c>
      <c r="C30" s="331">
        <v>99</v>
      </c>
      <c r="D30" s="186">
        <v>99</v>
      </c>
      <c r="E30" s="186">
        <v>99</v>
      </c>
      <c r="F30" s="186">
        <v>99</v>
      </c>
      <c r="G30" s="352"/>
      <c r="H30" s="221">
        <f t="shared" si="27"/>
        <v>396</v>
      </c>
      <c r="I30" s="220">
        <f t="shared" si="18"/>
        <v>3</v>
      </c>
      <c r="J30" s="330">
        <v>3</v>
      </c>
      <c r="K30" s="186">
        <v>4</v>
      </c>
      <c r="L30" s="186">
        <v>3</v>
      </c>
      <c r="M30" s="186">
        <v>3</v>
      </c>
      <c r="N30" s="352"/>
      <c r="O30" s="221">
        <f t="shared" si="28"/>
        <v>13</v>
      </c>
      <c r="P30" s="288">
        <f t="shared" si="19"/>
        <v>3</v>
      </c>
      <c r="Q30" s="186">
        <v>99</v>
      </c>
      <c r="R30" s="186">
        <v>99</v>
      </c>
      <c r="S30" s="186">
        <v>99</v>
      </c>
      <c r="T30" s="186">
        <v>99</v>
      </c>
      <c r="U30" s="352"/>
      <c r="V30" s="221">
        <f t="shared" si="29"/>
        <v>396</v>
      </c>
      <c r="W30" s="174">
        <f t="shared" si="20"/>
        <v>3</v>
      </c>
      <c r="X30" s="331">
        <v>4</v>
      </c>
      <c r="Y30" s="186">
        <v>4</v>
      </c>
      <c r="Z30" s="186">
        <v>4</v>
      </c>
      <c r="AA30" s="186">
        <v>4</v>
      </c>
      <c r="AB30" s="350"/>
      <c r="AC30" s="221">
        <f t="shared" si="30"/>
        <v>16</v>
      </c>
      <c r="AD30" s="175">
        <f t="shared" si="21"/>
        <v>4</v>
      </c>
      <c r="AG30" s="184">
        <v>99</v>
      </c>
      <c r="AH30" s="185">
        <v>99</v>
      </c>
      <c r="AI30" s="185">
        <v>99</v>
      </c>
      <c r="AJ30" s="185">
        <v>99</v>
      </c>
      <c r="AK30" s="351"/>
      <c r="AL30" s="221">
        <f t="shared" si="31"/>
        <v>396</v>
      </c>
      <c r="AM30" s="288">
        <f t="shared" si="22"/>
        <v>1</v>
      </c>
      <c r="AO30" s="184">
        <v>99</v>
      </c>
      <c r="AP30" s="185">
        <v>99</v>
      </c>
      <c r="AQ30" s="185">
        <v>99</v>
      </c>
      <c r="AR30" s="185">
        <v>99</v>
      </c>
      <c r="AS30" s="351"/>
      <c r="AT30" s="221">
        <f t="shared" si="32"/>
        <v>396</v>
      </c>
      <c r="AU30" s="288">
        <f t="shared" si="23"/>
        <v>1</v>
      </c>
      <c r="AW30" s="184">
        <v>99</v>
      </c>
      <c r="AX30" s="185">
        <v>99</v>
      </c>
      <c r="AY30" s="185">
        <v>99</v>
      </c>
      <c r="AZ30" s="185">
        <v>99</v>
      </c>
      <c r="BA30" s="351"/>
      <c r="BB30" s="221">
        <f t="shared" si="33"/>
        <v>396</v>
      </c>
      <c r="BC30" s="288">
        <f t="shared" si="24"/>
        <v>1</v>
      </c>
      <c r="BE30" s="184">
        <v>99</v>
      </c>
      <c r="BF30" s="185">
        <v>99</v>
      </c>
      <c r="BG30" s="185">
        <v>99</v>
      </c>
      <c r="BH30" s="185">
        <v>99</v>
      </c>
      <c r="BI30" s="351"/>
      <c r="BJ30" s="221">
        <f t="shared" si="34"/>
        <v>396</v>
      </c>
      <c r="BK30" s="288">
        <f t="shared" si="25"/>
        <v>1</v>
      </c>
      <c r="BM30" s="128">
        <f t="shared" si="35"/>
        <v>4</v>
      </c>
      <c r="BN30" s="320">
        <f t="shared" si="26"/>
        <v>1</v>
      </c>
    </row>
    <row r="31" spans="1:66" s="75" customFormat="1" ht="12.75">
      <c r="A31" s="213" t="s">
        <v>25</v>
      </c>
      <c r="B31" s="210">
        <f>'Resultat Snörakan'!B39</f>
        <v>34</v>
      </c>
      <c r="C31" s="331">
        <v>99</v>
      </c>
      <c r="D31" s="186">
        <v>99</v>
      </c>
      <c r="E31" s="186">
        <v>99</v>
      </c>
      <c r="F31" s="186">
        <v>99</v>
      </c>
      <c r="G31" s="352"/>
      <c r="H31" s="221">
        <f t="shared" si="27"/>
        <v>396</v>
      </c>
      <c r="I31" s="220">
        <f t="shared" si="18"/>
        <v>3</v>
      </c>
      <c r="J31" s="330">
        <v>4</v>
      </c>
      <c r="K31" s="186">
        <v>2</v>
      </c>
      <c r="L31" s="186">
        <v>2</v>
      </c>
      <c r="M31" s="186">
        <v>2</v>
      </c>
      <c r="N31" s="352"/>
      <c r="O31" s="221">
        <f t="shared" si="28"/>
        <v>10</v>
      </c>
      <c r="P31" s="288">
        <f t="shared" si="19"/>
        <v>2</v>
      </c>
      <c r="Q31" s="186">
        <v>99</v>
      </c>
      <c r="R31" s="186">
        <v>99</v>
      </c>
      <c r="S31" s="186">
        <v>99</v>
      </c>
      <c r="T31" s="186">
        <v>99</v>
      </c>
      <c r="U31" s="352"/>
      <c r="V31" s="221">
        <f t="shared" si="29"/>
        <v>396</v>
      </c>
      <c r="W31" s="174">
        <f t="shared" si="20"/>
        <v>3</v>
      </c>
      <c r="X31" s="331">
        <v>3</v>
      </c>
      <c r="Y31" s="186">
        <v>3</v>
      </c>
      <c r="Z31" s="186">
        <v>3</v>
      </c>
      <c r="AA31" s="186">
        <v>3</v>
      </c>
      <c r="AB31" s="350"/>
      <c r="AC31" s="221">
        <f t="shared" si="30"/>
        <v>12</v>
      </c>
      <c r="AD31" s="175">
        <f t="shared" si="21"/>
        <v>3</v>
      </c>
      <c r="AG31" s="184">
        <v>99</v>
      </c>
      <c r="AH31" s="185">
        <v>99</v>
      </c>
      <c r="AI31" s="185">
        <v>99</v>
      </c>
      <c r="AJ31" s="185">
        <v>99</v>
      </c>
      <c r="AK31" s="351"/>
      <c r="AL31" s="221">
        <f t="shared" si="31"/>
        <v>396</v>
      </c>
      <c r="AM31" s="288">
        <f t="shared" si="22"/>
        <v>1</v>
      </c>
      <c r="AO31" s="184">
        <v>99</v>
      </c>
      <c r="AP31" s="185">
        <v>99</v>
      </c>
      <c r="AQ31" s="185">
        <v>99</v>
      </c>
      <c r="AR31" s="185">
        <v>99</v>
      </c>
      <c r="AS31" s="351"/>
      <c r="AT31" s="221">
        <f t="shared" si="32"/>
        <v>396</v>
      </c>
      <c r="AU31" s="288">
        <f t="shared" si="23"/>
        <v>1</v>
      </c>
      <c r="AW31" s="184">
        <v>99</v>
      </c>
      <c r="AX31" s="185">
        <v>99</v>
      </c>
      <c r="AY31" s="185">
        <v>99</v>
      </c>
      <c r="AZ31" s="185">
        <v>99</v>
      </c>
      <c r="BA31" s="351"/>
      <c r="BB31" s="221">
        <f t="shared" si="33"/>
        <v>396</v>
      </c>
      <c r="BC31" s="288">
        <f t="shared" si="24"/>
        <v>1</v>
      </c>
      <c r="BE31" s="184">
        <v>99</v>
      </c>
      <c r="BF31" s="185">
        <v>99</v>
      </c>
      <c r="BG31" s="185">
        <v>99</v>
      </c>
      <c r="BH31" s="185">
        <v>99</v>
      </c>
      <c r="BI31" s="351"/>
      <c r="BJ31" s="221">
        <f t="shared" si="34"/>
        <v>396</v>
      </c>
      <c r="BK31" s="288">
        <f t="shared" si="25"/>
        <v>1</v>
      </c>
      <c r="BM31" s="128">
        <f t="shared" si="35"/>
        <v>4</v>
      </c>
      <c r="BN31" s="320">
        <f t="shared" si="26"/>
        <v>1</v>
      </c>
    </row>
    <row r="32" spans="1:66" s="75" customFormat="1" ht="12.75">
      <c r="A32" s="213" t="s">
        <v>30</v>
      </c>
      <c r="B32" s="210">
        <f>'Resultat Snörakan'!B40</f>
        <v>0</v>
      </c>
      <c r="C32" s="331">
        <v>99</v>
      </c>
      <c r="D32" s="186">
        <v>99</v>
      </c>
      <c r="E32" s="186">
        <v>99</v>
      </c>
      <c r="F32" s="186">
        <v>99</v>
      </c>
      <c r="G32" s="352"/>
      <c r="H32" s="221">
        <f t="shared" si="27"/>
        <v>396</v>
      </c>
      <c r="I32" s="220">
        <f t="shared" si="18"/>
        <v>3</v>
      </c>
      <c r="J32" s="330">
        <v>99</v>
      </c>
      <c r="K32" s="186">
        <v>99</v>
      </c>
      <c r="L32" s="186">
        <v>99</v>
      </c>
      <c r="M32" s="186">
        <v>99</v>
      </c>
      <c r="N32" s="352"/>
      <c r="O32" s="221">
        <f t="shared" si="28"/>
        <v>396</v>
      </c>
      <c r="P32" s="288">
        <f t="shared" si="19"/>
        <v>5</v>
      </c>
      <c r="Q32" s="186">
        <v>99</v>
      </c>
      <c r="R32" s="186">
        <v>99</v>
      </c>
      <c r="S32" s="186">
        <v>99</v>
      </c>
      <c r="T32" s="186">
        <v>99</v>
      </c>
      <c r="U32" s="352"/>
      <c r="V32" s="221">
        <f t="shared" si="29"/>
        <v>396</v>
      </c>
      <c r="W32" s="174">
        <f t="shared" si="20"/>
        <v>3</v>
      </c>
      <c r="X32" s="331">
        <v>99</v>
      </c>
      <c r="Y32" s="186">
        <v>99</v>
      </c>
      <c r="Z32" s="186">
        <v>99</v>
      </c>
      <c r="AA32" s="186">
        <v>99</v>
      </c>
      <c r="AB32" s="350"/>
      <c r="AC32" s="221">
        <f t="shared" si="30"/>
        <v>396</v>
      </c>
      <c r="AD32" s="175">
        <f t="shared" si="21"/>
        <v>5</v>
      </c>
      <c r="AG32" s="184">
        <v>99</v>
      </c>
      <c r="AH32" s="185">
        <v>99</v>
      </c>
      <c r="AI32" s="185">
        <v>99</v>
      </c>
      <c r="AJ32" s="185">
        <v>99</v>
      </c>
      <c r="AK32" s="351"/>
      <c r="AL32" s="221">
        <f t="shared" si="31"/>
        <v>396</v>
      </c>
      <c r="AM32" s="288">
        <f t="shared" si="22"/>
        <v>1</v>
      </c>
      <c r="AO32" s="184">
        <v>99</v>
      </c>
      <c r="AP32" s="185">
        <v>99</v>
      </c>
      <c r="AQ32" s="185">
        <v>99</v>
      </c>
      <c r="AR32" s="185">
        <v>99</v>
      </c>
      <c r="AS32" s="351"/>
      <c r="AT32" s="221">
        <f t="shared" si="32"/>
        <v>396</v>
      </c>
      <c r="AU32" s="288">
        <f t="shared" si="23"/>
        <v>1</v>
      </c>
      <c r="AW32" s="184">
        <v>99</v>
      </c>
      <c r="AX32" s="185">
        <v>99</v>
      </c>
      <c r="AY32" s="185">
        <v>99</v>
      </c>
      <c r="AZ32" s="185">
        <v>99</v>
      </c>
      <c r="BA32" s="351"/>
      <c r="BB32" s="221">
        <f t="shared" si="33"/>
        <v>396</v>
      </c>
      <c r="BC32" s="288">
        <f t="shared" si="24"/>
        <v>1</v>
      </c>
      <c r="BE32" s="184">
        <v>99</v>
      </c>
      <c r="BF32" s="185">
        <v>99</v>
      </c>
      <c r="BG32" s="185">
        <v>99</v>
      </c>
      <c r="BH32" s="185">
        <v>99</v>
      </c>
      <c r="BI32" s="351"/>
      <c r="BJ32" s="221">
        <f t="shared" si="34"/>
        <v>396</v>
      </c>
      <c r="BK32" s="288">
        <f t="shared" si="25"/>
        <v>1</v>
      </c>
      <c r="BM32" s="128">
        <f t="shared" si="35"/>
        <v>4</v>
      </c>
      <c r="BN32" s="320">
        <f t="shared" si="26"/>
        <v>1</v>
      </c>
    </row>
    <row r="33" spans="1:66" ht="12.75">
      <c r="A33" s="27"/>
      <c r="B33" s="210">
        <f>'Resultat Snörakan'!B41</f>
        <v>0</v>
      </c>
      <c r="C33" s="331">
        <v>99</v>
      </c>
      <c r="D33" s="186">
        <v>99</v>
      </c>
      <c r="E33" s="186">
        <v>99</v>
      </c>
      <c r="F33" s="186">
        <v>99</v>
      </c>
      <c r="G33" s="352"/>
      <c r="H33" s="221">
        <f t="shared" si="27"/>
        <v>396</v>
      </c>
      <c r="I33" s="220">
        <f t="shared" si="18"/>
        <v>3</v>
      </c>
      <c r="J33" s="330">
        <v>99</v>
      </c>
      <c r="K33" s="186">
        <v>99</v>
      </c>
      <c r="L33" s="186">
        <v>99</v>
      </c>
      <c r="M33" s="186">
        <v>99</v>
      </c>
      <c r="N33" s="352"/>
      <c r="O33" s="221">
        <f t="shared" si="28"/>
        <v>396</v>
      </c>
      <c r="P33" s="288">
        <f t="shared" si="19"/>
        <v>5</v>
      </c>
      <c r="Q33" s="186">
        <v>99</v>
      </c>
      <c r="R33" s="186">
        <v>99</v>
      </c>
      <c r="S33" s="186">
        <v>99</v>
      </c>
      <c r="T33" s="186">
        <v>99</v>
      </c>
      <c r="U33" s="352"/>
      <c r="V33" s="221">
        <f t="shared" si="29"/>
        <v>396</v>
      </c>
      <c r="W33" s="174">
        <f t="shared" si="20"/>
        <v>3</v>
      </c>
      <c r="X33" s="331">
        <v>99</v>
      </c>
      <c r="Y33" s="186">
        <v>99</v>
      </c>
      <c r="Z33" s="186">
        <v>99</v>
      </c>
      <c r="AA33" s="186">
        <v>99</v>
      </c>
      <c r="AB33" s="350"/>
      <c r="AC33" s="221">
        <f t="shared" si="30"/>
        <v>396</v>
      </c>
      <c r="AD33" s="175">
        <f t="shared" si="21"/>
        <v>5</v>
      </c>
      <c r="AE33" s="75"/>
      <c r="AF33" s="75"/>
      <c r="AG33" s="184">
        <v>99</v>
      </c>
      <c r="AH33" s="185">
        <v>99</v>
      </c>
      <c r="AI33" s="185">
        <v>99</v>
      </c>
      <c r="AJ33" s="185">
        <v>99</v>
      </c>
      <c r="AK33" s="351"/>
      <c r="AL33" s="221">
        <f t="shared" si="31"/>
        <v>396</v>
      </c>
      <c r="AM33" s="288">
        <f t="shared" si="22"/>
        <v>1</v>
      </c>
      <c r="AO33" s="184">
        <v>99</v>
      </c>
      <c r="AP33" s="185">
        <v>99</v>
      </c>
      <c r="AQ33" s="185">
        <v>99</v>
      </c>
      <c r="AR33" s="185">
        <v>99</v>
      </c>
      <c r="AS33" s="351"/>
      <c r="AT33" s="221">
        <f t="shared" si="32"/>
        <v>396</v>
      </c>
      <c r="AU33" s="288">
        <f t="shared" si="23"/>
        <v>1</v>
      </c>
      <c r="AW33" s="184">
        <v>99</v>
      </c>
      <c r="AX33" s="185">
        <v>99</v>
      </c>
      <c r="AY33" s="185">
        <v>99</v>
      </c>
      <c r="AZ33" s="185">
        <v>99</v>
      </c>
      <c r="BA33" s="351"/>
      <c r="BB33" s="221">
        <f t="shared" si="33"/>
        <v>396</v>
      </c>
      <c r="BC33" s="288">
        <f t="shared" si="24"/>
        <v>1</v>
      </c>
      <c r="BE33" s="184">
        <v>99</v>
      </c>
      <c r="BF33" s="185">
        <v>99</v>
      </c>
      <c r="BG33" s="185">
        <v>99</v>
      </c>
      <c r="BH33" s="185">
        <v>99</v>
      </c>
      <c r="BI33" s="351"/>
      <c r="BJ33" s="221">
        <f t="shared" si="34"/>
        <v>396</v>
      </c>
      <c r="BK33" s="288">
        <f t="shared" si="25"/>
        <v>1</v>
      </c>
      <c r="BM33" s="128">
        <f t="shared" si="35"/>
        <v>4</v>
      </c>
      <c r="BN33" s="320">
        <f t="shared" si="26"/>
        <v>1</v>
      </c>
    </row>
    <row r="34" spans="1:66" ht="12.75">
      <c r="A34" s="27"/>
      <c r="B34" s="210">
        <f>'Resultat Snörakan'!B42</f>
        <v>0</v>
      </c>
      <c r="C34" s="331">
        <v>99</v>
      </c>
      <c r="D34" s="186">
        <v>99</v>
      </c>
      <c r="E34" s="186">
        <v>99</v>
      </c>
      <c r="F34" s="186">
        <v>99</v>
      </c>
      <c r="G34" s="352"/>
      <c r="H34" s="221">
        <f t="shared" si="27"/>
        <v>396</v>
      </c>
      <c r="I34" s="220">
        <f t="shared" si="18"/>
        <v>3</v>
      </c>
      <c r="J34" s="330">
        <v>99</v>
      </c>
      <c r="K34" s="186">
        <v>99</v>
      </c>
      <c r="L34" s="186">
        <v>99</v>
      </c>
      <c r="M34" s="186">
        <v>99</v>
      </c>
      <c r="N34" s="352"/>
      <c r="O34" s="221">
        <f t="shared" si="28"/>
        <v>396</v>
      </c>
      <c r="P34" s="288">
        <f t="shared" si="19"/>
        <v>5</v>
      </c>
      <c r="Q34" s="186">
        <v>99</v>
      </c>
      <c r="R34" s="186">
        <v>99</v>
      </c>
      <c r="S34" s="186">
        <v>99</v>
      </c>
      <c r="T34" s="186">
        <v>99</v>
      </c>
      <c r="U34" s="352"/>
      <c r="V34" s="221">
        <f t="shared" si="29"/>
        <v>396</v>
      </c>
      <c r="W34" s="174">
        <f t="shared" si="20"/>
        <v>3</v>
      </c>
      <c r="X34" s="331">
        <v>99</v>
      </c>
      <c r="Y34" s="186">
        <v>99</v>
      </c>
      <c r="Z34" s="186">
        <v>99</v>
      </c>
      <c r="AA34" s="186">
        <v>99</v>
      </c>
      <c r="AB34" s="350"/>
      <c r="AC34" s="221">
        <f t="shared" si="30"/>
        <v>396</v>
      </c>
      <c r="AD34" s="175">
        <f t="shared" si="21"/>
        <v>5</v>
      </c>
      <c r="AE34" s="75"/>
      <c r="AF34" s="75"/>
      <c r="AG34" s="184">
        <v>99</v>
      </c>
      <c r="AH34" s="185">
        <v>99</v>
      </c>
      <c r="AI34" s="185">
        <v>99</v>
      </c>
      <c r="AJ34" s="185">
        <v>99</v>
      </c>
      <c r="AK34" s="351"/>
      <c r="AL34" s="221">
        <f t="shared" si="31"/>
        <v>396</v>
      </c>
      <c r="AM34" s="288">
        <f t="shared" si="22"/>
        <v>1</v>
      </c>
      <c r="AO34" s="184">
        <v>99</v>
      </c>
      <c r="AP34" s="185">
        <v>99</v>
      </c>
      <c r="AQ34" s="185">
        <v>99</v>
      </c>
      <c r="AR34" s="185">
        <v>99</v>
      </c>
      <c r="AS34" s="351"/>
      <c r="AT34" s="221">
        <f t="shared" si="32"/>
        <v>396</v>
      </c>
      <c r="AU34" s="288">
        <f t="shared" si="23"/>
        <v>1</v>
      </c>
      <c r="AW34" s="184">
        <v>99</v>
      </c>
      <c r="AX34" s="185">
        <v>99</v>
      </c>
      <c r="AY34" s="185">
        <v>99</v>
      </c>
      <c r="AZ34" s="185">
        <v>99</v>
      </c>
      <c r="BA34" s="351"/>
      <c r="BB34" s="221">
        <f t="shared" si="33"/>
        <v>396</v>
      </c>
      <c r="BC34" s="288">
        <f t="shared" si="24"/>
        <v>1</v>
      </c>
      <c r="BE34" s="184">
        <v>99</v>
      </c>
      <c r="BF34" s="185">
        <v>99</v>
      </c>
      <c r="BG34" s="185">
        <v>99</v>
      </c>
      <c r="BH34" s="185">
        <v>99</v>
      </c>
      <c r="BI34" s="351"/>
      <c r="BJ34" s="221">
        <f t="shared" si="34"/>
        <v>396</v>
      </c>
      <c r="BK34" s="288">
        <f t="shared" si="25"/>
        <v>1</v>
      </c>
      <c r="BM34" s="128">
        <f t="shared" si="35"/>
        <v>4</v>
      </c>
      <c r="BN34" s="320">
        <f t="shared" si="26"/>
        <v>1</v>
      </c>
    </row>
    <row r="35" spans="1:66" ht="12.75">
      <c r="A35" s="27"/>
      <c r="B35" s="210">
        <f>'Resultat Snörakan'!B43</f>
        <v>0</v>
      </c>
      <c r="C35" s="331">
        <v>99</v>
      </c>
      <c r="D35" s="186">
        <v>99</v>
      </c>
      <c r="E35" s="186">
        <v>99</v>
      </c>
      <c r="F35" s="186">
        <v>99</v>
      </c>
      <c r="G35" s="352"/>
      <c r="H35" s="221">
        <f t="shared" si="27"/>
        <v>396</v>
      </c>
      <c r="I35" s="220">
        <f t="shared" si="18"/>
        <v>3</v>
      </c>
      <c r="J35" s="330">
        <v>99</v>
      </c>
      <c r="K35" s="186">
        <v>99</v>
      </c>
      <c r="L35" s="186">
        <v>99</v>
      </c>
      <c r="M35" s="186">
        <v>99</v>
      </c>
      <c r="N35" s="352"/>
      <c r="O35" s="221">
        <f t="shared" si="28"/>
        <v>396</v>
      </c>
      <c r="P35" s="288">
        <f t="shared" si="19"/>
        <v>5</v>
      </c>
      <c r="Q35" s="186">
        <v>99</v>
      </c>
      <c r="R35" s="186">
        <v>99</v>
      </c>
      <c r="S35" s="186">
        <v>99</v>
      </c>
      <c r="T35" s="186">
        <v>99</v>
      </c>
      <c r="U35" s="352"/>
      <c r="V35" s="221">
        <f t="shared" si="29"/>
        <v>396</v>
      </c>
      <c r="W35" s="174">
        <f t="shared" si="20"/>
        <v>3</v>
      </c>
      <c r="X35" s="331">
        <v>99</v>
      </c>
      <c r="Y35" s="186">
        <v>99</v>
      </c>
      <c r="Z35" s="186">
        <v>99</v>
      </c>
      <c r="AA35" s="186">
        <v>99</v>
      </c>
      <c r="AB35" s="350"/>
      <c r="AC35" s="221">
        <f t="shared" si="30"/>
        <v>396</v>
      </c>
      <c r="AD35" s="175">
        <f t="shared" si="21"/>
        <v>5</v>
      </c>
      <c r="AE35" s="75"/>
      <c r="AF35" s="75"/>
      <c r="AG35" s="184">
        <v>99</v>
      </c>
      <c r="AH35" s="185">
        <v>99</v>
      </c>
      <c r="AI35" s="185">
        <v>99</v>
      </c>
      <c r="AJ35" s="185">
        <v>99</v>
      </c>
      <c r="AK35" s="351"/>
      <c r="AL35" s="221">
        <f t="shared" si="31"/>
        <v>396</v>
      </c>
      <c r="AM35" s="288">
        <f t="shared" si="22"/>
        <v>1</v>
      </c>
      <c r="AO35" s="184">
        <v>99</v>
      </c>
      <c r="AP35" s="185">
        <v>99</v>
      </c>
      <c r="AQ35" s="185">
        <v>99</v>
      </c>
      <c r="AR35" s="185">
        <v>99</v>
      </c>
      <c r="AS35" s="351"/>
      <c r="AT35" s="221">
        <f t="shared" si="32"/>
        <v>396</v>
      </c>
      <c r="AU35" s="288">
        <f t="shared" si="23"/>
        <v>1</v>
      </c>
      <c r="AW35" s="184">
        <v>99</v>
      </c>
      <c r="AX35" s="185">
        <v>99</v>
      </c>
      <c r="AY35" s="185">
        <v>99</v>
      </c>
      <c r="AZ35" s="185">
        <v>99</v>
      </c>
      <c r="BA35" s="351"/>
      <c r="BB35" s="221">
        <f t="shared" si="33"/>
        <v>396</v>
      </c>
      <c r="BC35" s="288">
        <f t="shared" si="24"/>
        <v>1</v>
      </c>
      <c r="BE35" s="184">
        <v>99</v>
      </c>
      <c r="BF35" s="185">
        <v>99</v>
      </c>
      <c r="BG35" s="185">
        <v>99</v>
      </c>
      <c r="BH35" s="185">
        <v>99</v>
      </c>
      <c r="BI35" s="351"/>
      <c r="BJ35" s="221">
        <f t="shared" si="34"/>
        <v>396</v>
      </c>
      <c r="BK35" s="288">
        <f t="shared" si="25"/>
        <v>1</v>
      </c>
      <c r="BM35" s="128">
        <f t="shared" si="35"/>
        <v>4</v>
      </c>
      <c r="BN35" s="320">
        <f t="shared" si="26"/>
        <v>1</v>
      </c>
    </row>
    <row r="36" spans="1:66" ht="13.5" thickBot="1">
      <c r="A36" s="20"/>
      <c r="B36" s="312">
        <f>'Resultat Snörakan'!B44</f>
        <v>0</v>
      </c>
      <c r="C36" s="421">
        <v>99</v>
      </c>
      <c r="D36" s="190">
        <v>99</v>
      </c>
      <c r="E36" s="190">
        <v>99</v>
      </c>
      <c r="F36" s="190">
        <v>99</v>
      </c>
      <c r="G36" s="422"/>
      <c r="H36" s="123">
        <f t="shared" si="27"/>
        <v>396</v>
      </c>
      <c r="I36" s="423">
        <f t="shared" si="18"/>
        <v>3</v>
      </c>
      <c r="J36" s="330">
        <v>99</v>
      </c>
      <c r="K36" s="186">
        <v>99</v>
      </c>
      <c r="L36" s="186">
        <v>99</v>
      </c>
      <c r="M36" s="186">
        <v>99</v>
      </c>
      <c r="N36" s="352"/>
      <c r="O36" s="221">
        <f t="shared" si="28"/>
        <v>396</v>
      </c>
      <c r="P36" s="288">
        <f t="shared" si="19"/>
        <v>5</v>
      </c>
      <c r="Q36" s="186">
        <v>99</v>
      </c>
      <c r="R36" s="186">
        <v>99</v>
      </c>
      <c r="S36" s="186">
        <v>99</v>
      </c>
      <c r="T36" s="186">
        <v>99</v>
      </c>
      <c r="U36" s="352"/>
      <c r="V36" s="221">
        <f t="shared" si="29"/>
        <v>396</v>
      </c>
      <c r="W36" s="174">
        <f t="shared" si="20"/>
        <v>3</v>
      </c>
      <c r="X36" s="331">
        <v>99</v>
      </c>
      <c r="Y36" s="186">
        <v>99</v>
      </c>
      <c r="Z36" s="186">
        <v>99</v>
      </c>
      <c r="AA36" s="186">
        <v>99</v>
      </c>
      <c r="AB36" s="350"/>
      <c r="AC36" s="221">
        <f t="shared" si="30"/>
        <v>396</v>
      </c>
      <c r="AD36" s="175">
        <f t="shared" si="21"/>
        <v>5</v>
      </c>
      <c r="AE36" s="75"/>
      <c r="AF36" s="75"/>
      <c r="AG36" s="182">
        <v>99</v>
      </c>
      <c r="AH36" s="183">
        <v>99</v>
      </c>
      <c r="AI36" s="183">
        <v>99</v>
      </c>
      <c r="AJ36" s="183">
        <v>99</v>
      </c>
      <c r="AK36" s="356"/>
      <c r="AL36" s="205">
        <f t="shared" si="31"/>
        <v>396</v>
      </c>
      <c r="AM36" s="178">
        <f t="shared" si="22"/>
        <v>1</v>
      </c>
      <c r="AO36" s="182">
        <v>99</v>
      </c>
      <c r="AP36" s="183">
        <v>99</v>
      </c>
      <c r="AQ36" s="183">
        <v>99</v>
      </c>
      <c r="AR36" s="183">
        <v>99</v>
      </c>
      <c r="AS36" s="356"/>
      <c r="AT36" s="205">
        <f t="shared" si="32"/>
        <v>396</v>
      </c>
      <c r="AU36" s="178">
        <f t="shared" si="23"/>
        <v>1</v>
      </c>
      <c r="AW36" s="182">
        <v>99</v>
      </c>
      <c r="AX36" s="183">
        <v>99</v>
      </c>
      <c r="AY36" s="183">
        <v>99</v>
      </c>
      <c r="AZ36" s="183">
        <v>99</v>
      </c>
      <c r="BA36" s="356"/>
      <c r="BB36" s="205">
        <f t="shared" si="33"/>
        <v>396</v>
      </c>
      <c r="BC36" s="178">
        <f t="shared" si="24"/>
        <v>1</v>
      </c>
      <c r="BE36" s="182">
        <v>99</v>
      </c>
      <c r="BF36" s="183">
        <v>99</v>
      </c>
      <c r="BG36" s="183">
        <v>99</v>
      </c>
      <c r="BH36" s="183">
        <v>99</v>
      </c>
      <c r="BI36" s="356"/>
      <c r="BJ36" s="205">
        <f t="shared" si="34"/>
        <v>396</v>
      </c>
      <c r="BK36" s="178">
        <f t="shared" si="25"/>
        <v>1</v>
      </c>
      <c r="BM36" s="132">
        <f t="shared" si="35"/>
        <v>4</v>
      </c>
      <c r="BN36" s="319">
        <f t="shared" si="26"/>
        <v>1</v>
      </c>
    </row>
    <row r="37" spans="1:66" s="191" customFormat="1" ht="6" customHeight="1" thickBot="1">
      <c r="A37" s="328"/>
      <c r="B37" s="329"/>
      <c r="C37" s="274"/>
      <c r="D37" s="274"/>
      <c r="E37" s="274"/>
      <c r="F37" s="274"/>
      <c r="G37" s="274"/>
      <c r="H37" s="274"/>
      <c r="I37" s="281"/>
      <c r="J37" s="93"/>
      <c r="K37" s="93"/>
      <c r="L37" s="93"/>
      <c r="M37" s="93"/>
      <c r="N37" s="93"/>
      <c r="O37" s="93"/>
      <c r="P37" s="136"/>
      <c r="Q37" s="93"/>
      <c r="R37" s="93"/>
      <c r="S37" s="93"/>
      <c r="T37" s="93"/>
      <c r="U37" s="93"/>
      <c r="V37" s="93"/>
      <c r="W37" s="136"/>
      <c r="X37" s="93"/>
      <c r="Y37" s="93"/>
      <c r="Z37" s="93"/>
      <c r="AA37" s="93"/>
      <c r="AB37" s="93"/>
      <c r="AC37" s="93"/>
      <c r="AD37" s="136"/>
      <c r="AG37" s="278"/>
      <c r="AH37" s="278"/>
      <c r="AI37" s="278"/>
      <c r="AJ37" s="278"/>
      <c r="AK37" s="278"/>
      <c r="AL37" s="19"/>
      <c r="AM37" s="174"/>
      <c r="AN37" s="192"/>
      <c r="AO37" s="278"/>
      <c r="AP37" s="278"/>
      <c r="AQ37" s="278"/>
      <c r="AR37" s="278"/>
      <c r="AS37" s="278"/>
      <c r="AT37" s="19"/>
      <c r="AU37" s="174"/>
      <c r="AV37" s="192"/>
      <c r="AW37" s="278"/>
      <c r="AX37" s="278"/>
      <c r="AY37" s="278"/>
      <c r="AZ37" s="278"/>
      <c r="BA37" s="278"/>
      <c r="BB37" s="19"/>
      <c r="BC37" s="174"/>
      <c r="BD37" s="192"/>
      <c r="BE37" s="278"/>
      <c r="BF37" s="278"/>
      <c r="BG37" s="278"/>
      <c r="BH37" s="278"/>
      <c r="BI37" s="278"/>
      <c r="BJ37" s="19"/>
      <c r="BK37" s="174"/>
      <c r="BL37" s="192"/>
      <c r="BM37" s="8"/>
      <c r="BN37" s="8"/>
    </row>
    <row r="38" spans="1:66" s="75" customFormat="1" ht="12.75">
      <c r="A38" s="282" t="s">
        <v>31</v>
      </c>
      <c r="B38" s="211">
        <f>'Resultat Snörakan'!B51</f>
        <v>45</v>
      </c>
      <c r="C38" s="187">
        <v>2</v>
      </c>
      <c r="D38" s="188">
        <v>3</v>
      </c>
      <c r="E38" s="188">
        <v>5</v>
      </c>
      <c r="F38" s="316">
        <v>5</v>
      </c>
      <c r="G38" s="353"/>
      <c r="H38" s="130">
        <f aca="true" t="shared" si="36" ref="H38:H47">SUM(C38:G38)</f>
        <v>15</v>
      </c>
      <c r="I38" s="176">
        <f>RANK(H38,$H$38:$H$53,1)</f>
        <v>3</v>
      </c>
      <c r="J38" s="283">
        <v>2</v>
      </c>
      <c r="K38" s="189">
        <v>4</v>
      </c>
      <c r="L38" s="189">
        <v>3</v>
      </c>
      <c r="M38" s="189">
        <v>3</v>
      </c>
      <c r="N38" s="353"/>
      <c r="O38" s="130">
        <f aca="true" t="shared" si="37" ref="O38:O47">SUM(J38:N38)</f>
        <v>12</v>
      </c>
      <c r="P38" s="284">
        <f>RANK(O38,$O$38:$O$53,1)</f>
        <v>2</v>
      </c>
      <c r="Q38" s="285">
        <v>3</v>
      </c>
      <c r="R38" s="189">
        <v>4</v>
      </c>
      <c r="S38" s="189">
        <v>6</v>
      </c>
      <c r="T38" s="189">
        <v>2</v>
      </c>
      <c r="U38" s="353"/>
      <c r="V38" s="130">
        <f aca="true" t="shared" si="38" ref="V38:V47">SUM(Q38:U38)</f>
        <v>15</v>
      </c>
      <c r="W38" s="286">
        <f>RANK(V38,$V$38:$V$53,1)</f>
        <v>3</v>
      </c>
      <c r="X38" s="285">
        <v>4</v>
      </c>
      <c r="Y38" s="189">
        <v>5</v>
      </c>
      <c r="Z38" s="189">
        <v>2</v>
      </c>
      <c r="AA38" s="189">
        <v>2</v>
      </c>
      <c r="AB38" s="355"/>
      <c r="AC38" s="130">
        <f aca="true" t="shared" si="39" ref="AC38:AC47">SUM(X38:AB38)</f>
        <v>13</v>
      </c>
      <c r="AD38" s="286">
        <f>RANK(AC38,$AC$38:$AC$53,1)</f>
        <v>2</v>
      </c>
      <c r="AG38" s="187">
        <v>99</v>
      </c>
      <c r="AH38" s="188">
        <v>99</v>
      </c>
      <c r="AI38" s="188">
        <v>99</v>
      </c>
      <c r="AJ38" s="188">
        <v>99</v>
      </c>
      <c r="AK38" s="349"/>
      <c r="AL38" s="294">
        <f>SUM(AG38:AK38)</f>
        <v>396</v>
      </c>
      <c r="AM38" s="176">
        <f>RANK(AL38,AL$38:AL$53,1)</f>
        <v>1</v>
      </c>
      <c r="AO38" s="187">
        <v>99</v>
      </c>
      <c r="AP38" s="188">
        <v>99</v>
      </c>
      <c r="AQ38" s="188">
        <v>99</v>
      </c>
      <c r="AR38" s="188">
        <v>99</v>
      </c>
      <c r="AS38" s="349"/>
      <c r="AT38" s="130">
        <f>SUM(AO38:AS38)</f>
        <v>396</v>
      </c>
      <c r="AU38" s="176">
        <f>RANK(AT38,AT$38:AT$53,1)</f>
        <v>1</v>
      </c>
      <c r="AW38" s="187">
        <v>99</v>
      </c>
      <c r="AX38" s="188">
        <v>99</v>
      </c>
      <c r="AY38" s="188">
        <v>99</v>
      </c>
      <c r="AZ38" s="188">
        <v>99</v>
      </c>
      <c r="BA38" s="349"/>
      <c r="BB38" s="130">
        <f>SUM(AW38:BA38)</f>
        <v>396</v>
      </c>
      <c r="BC38" s="176">
        <f>RANK(BB38,BB$38:BB$53,1)</f>
        <v>1</v>
      </c>
      <c r="BE38" s="187">
        <v>99</v>
      </c>
      <c r="BF38" s="188">
        <v>99</v>
      </c>
      <c r="BG38" s="188">
        <v>99</v>
      </c>
      <c r="BH38" s="188">
        <v>99</v>
      </c>
      <c r="BI38" s="349"/>
      <c r="BJ38" s="294">
        <f>SUM(BE38:BI38)</f>
        <v>396</v>
      </c>
      <c r="BK38" s="176">
        <f>RANK(BJ38,BJ$38:BJ$53,1)</f>
        <v>1</v>
      </c>
      <c r="BM38" s="129">
        <f>AM38+AU38+BC38+BK38</f>
        <v>4</v>
      </c>
      <c r="BN38" s="323">
        <f>RANK(BM38,$BM$38:$BM$53,1)</f>
        <v>1</v>
      </c>
    </row>
    <row r="39" spans="1:66" s="75" customFormat="1" ht="12.75">
      <c r="A39" s="213" t="s">
        <v>22</v>
      </c>
      <c r="B39" s="210">
        <f>'Resultat Snörakan'!B52</f>
        <v>46</v>
      </c>
      <c r="C39" s="184">
        <v>7</v>
      </c>
      <c r="D39" s="185">
        <v>6</v>
      </c>
      <c r="E39" s="185">
        <v>1</v>
      </c>
      <c r="F39" s="180">
        <v>6</v>
      </c>
      <c r="G39" s="350"/>
      <c r="H39" s="126">
        <f t="shared" si="36"/>
        <v>20</v>
      </c>
      <c r="I39" s="177">
        <f>RANK(H39,$H$38:$H$53,1)</f>
        <v>6</v>
      </c>
      <c r="J39" s="279">
        <v>6</v>
      </c>
      <c r="K39" s="181">
        <v>5</v>
      </c>
      <c r="L39" s="181">
        <v>6</v>
      </c>
      <c r="M39" s="181">
        <v>6</v>
      </c>
      <c r="N39" s="350"/>
      <c r="O39" s="126">
        <f t="shared" si="37"/>
        <v>23</v>
      </c>
      <c r="P39" s="287">
        <f>RANK(O39,$O$38:$O$53,1)</f>
        <v>6</v>
      </c>
      <c r="Q39" s="277">
        <v>7</v>
      </c>
      <c r="R39" s="181">
        <v>3</v>
      </c>
      <c r="S39" s="181">
        <v>2</v>
      </c>
      <c r="T39" s="181">
        <v>4</v>
      </c>
      <c r="U39" s="350"/>
      <c r="V39" s="126">
        <f t="shared" si="38"/>
        <v>16</v>
      </c>
      <c r="W39" s="276">
        <f>RANK(V39,$V$38:$V$53,1)</f>
        <v>4</v>
      </c>
      <c r="X39" s="277">
        <v>5</v>
      </c>
      <c r="Y39" s="181">
        <v>4</v>
      </c>
      <c r="Z39" s="181">
        <v>3</v>
      </c>
      <c r="AA39" s="181">
        <v>4</v>
      </c>
      <c r="AB39" s="350"/>
      <c r="AC39" s="126">
        <f t="shared" si="39"/>
        <v>16</v>
      </c>
      <c r="AD39" s="276">
        <f>RANK(AC39,$AC$38:$AC$53,1)</f>
        <v>5</v>
      </c>
      <c r="AG39" s="184">
        <v>99</v>
      </c>
      <c r="AH39" s="185">
        <v>99</v>
      </c>
      <c r="AI39" s="185">
        <v>99</v>
      </c>
      <c r="AJ39" s="185">
        <v>99</v>
      </c>
      <c r="AK39" s="351"/>
      <c r="AL39" s="324">
        <f aca="true" t="shared" si="40" ref="AL39:AL47">SUM(AG39:AK39)</f>
        <v>396</v>
      </c>
      <c r="AM39" s="177">
        <f>RANK(AL39,AL$38:AL$53,1)</f>
        <v>1</v>
      </c>
      <c r="AO39" s="179">
        <v>99</v>
      </c>
      <c r="AP39" s="180">
        <v>99</v>
      </c>
      <c r="AQ39" s="180">
        <v>99</v>
      </c>
      <c r="AR39" s="180">
        <v>99</v>
      </c>
      <c r="AS39" s="350"/>
      <c r="AT39" s="126">
        <f aca="true" t="shared" si="41" ref="AT39:AT47">SUM(AO39:AS39)</f>
        <v>396</v>
      </c>
      <c r="AU39" s="177">
        <f>RANK(AT39,AT$38:AT$53,1)</f>
        <v>1</v>
      </c>
      <c r="AW39" s="179">
        <v>99</v>
      </c>
      <c r="AX39" s="180">
        <v>99</v>
      </c>
      <c r="AY39" s="180">
        <v>99</v>
      </c>
      <c r="AZ39" s="180">
        <v>99</v>
      </c>
      <c r="BA39" s="350"/>
      <c r="BB39" s="126">
        <f aca="true" t="shared" si="42" ref="BB39:BB47">SUM(AW39:BA39)</f>
        <v>396</v>
      </c>
      <c r="BC39" s="288">
        <f>RANK(BB39,BB$38:BB$53,1)</f>
        <v>1</v>
      </c>
      <c r="BE39" s="179">
        <v>99</v>
      </c>
      <c r="BF39" s="180">
        <v>99</v>
      </c>
      <c r="BG39" s="180">
        <v>99</v>
      </c>
      <c r="BH39" s="180">
        <v>99</v>
      </c>
      <c r="BI39" s="350"/>
      <c r="BJ39" s="324">
        <f aca="true" t="shared" si="43" ref="BJ39:BJ47">SUM(BE39:BI39)</f>
        <v>396</v>
      </c>
      <c r="BK39" s="177">
        <f>RANK(BJ39,BJ$38:BJ$53,1)</f>
        <v>1</v>
      </c>
      <c r="BM39" s="125">
        <f aca="true" t="shared" si="44" ref="BM39:BM47">AM39+AU39+BC39+BK39</f>
        <v>4</v>
      </c>
      <c r="BN39" s="318">
        <f>RANK(BM39,$BM$38:$BM$53,1)</f>
        <v>1</v>
      </c>
    </row>
    <row r="40" spans="1:66" ht="12.75">
      <c r="A40" s="213" t="s">
        <v>32</v>
      </c>
      <c r="B40" s="210">
        <f>'Resultat Snörakan'!B53</f>
        <v>47</v>
      </c>
      <c r="C40" s="184">
        <v>99</v>
      </c>
      <c r="D40" s="185">
        <v>99</v>
      </c>
      <c r="E40" s="185">
        <v>99</v>
      </c>
      <c r="F40" s="180">
        <v>99</v>
      </c>
      <c r="G40" s="350"/>
      <c r="H40" s="126">
        <f t="shared" si="36"/>
        <v>396</v>
      </c>
      <c r="I40" s="177">
        <f aca="true" t="shared" si="45" ref="I40:I53">RANK(H40,$H$38:$H$53,1)</f>
        <v>8</v>
      </c>
      <c r="J40" s="279">
        <v>99</v>
      </c>
      <c r="K40" s="181">
        <v>99</v>
      </c>
      <c r="L40" s="181">
        <v>99</v>
      </c>
      <c r="M40" s="181">
        <v>99</v>
      </c>
      <c r="N40" s="350"/>
      <c r="O40" s="126">
        <f t="shared" si="37"/>
        <v>396</v>
      </c>
      <c r="P40" s="287">
        <f aca="true" t="shared" si="46" ref="P40:P53">RANK(O40,$O$38:$O$53,1)</f>
        <v>7</v>
      </c>
      <c r="Q40" s="179">
        <v>99</v>
      </c>
      <c r="R40" s="180">
        <v>99</v>
      </c>
      <c r="S40" s="180">
        <v>99</v>
      </c>
      <c r="T40" s="181">
        <v>99</v>
      </c>
      <c r="U40" s="350"/>
      <c r="V40" s="126">
        <f t="shared" si="38"/>
        <v>396</v>
      </c>
      <c r="W40" s="276">
        <f aca="true" t="shared" si="47" ref="W40:W53">RANK(V40,$V$38:$V$53,1)</f>
        <v>8</v>
      </c>
      <c r="X40" s="277">
        <v>99</v>
      </c>
      <c r="Y40" s="181">
        <v>99</v>
      </c>
      <c r="Z40" s="181">
        <v>99</v>
      </c>
      <c r="AA40" s="181">
        <v>99</v>
      </c>
      <c r="AB40" s="350"/>
      <c r="AC40" s="126">
        <f t="shared" si="39"/>
        <v>396</v>
      </c>
      <c r="AD40" s="276">
        <f aca="true" t="shared" si="48" ref="AD40:AD53">RANK(AC40,$AC$38:$AC$53,1)</f>
        <v>7</v>
      </c>
      <c r="AE40" s="75"/>
      <c r="AF40" s="75"/>
      <c r="AG40" s="184">
        <v>99</v>
      </c>
      <c r="AH40" s="185">
        <v>99</v>
      </c>
      <c r="AI40" s="185">
        <v>99</v>
      </c>
      <c r="AJ40" s="185">
        <v>99</v>
      </c>
      <c r="AK40" s="351"/>
      <c r="AL40" s="324">
        <f t="shared" si="40"/>
        <v>396</v>
      </c>
      <c r="AM40" s="177">
        <f aca="true" t="shared" si="49" ref="AM40:AM53">RANK(AL40,AL$38:AL$53,1)</f>
        <v>1</v>
      </c>
      <c r="AO40" s="184">
        <v>99</v>
      </c>
      <c r="AP40" s="185">
        <v>99</v>
      </c>
      <c r="AQ40" s="185">
        <v>99</v>
      </c>
      <c r="AR40" s="185">
        <v>99</v>
      </c>
      <c r="AS40" s="351"/>
      <c r="AT40" s="126">
        <f t="shared" si="41"/>
        <v>396</v>
      </c>
      <c r="AU40" s="177">
        <f aca="true" t="shared" si="50" ref="AU40:AU53">RANK(AT40,AT$38:AT$53,1)</f>
        <v>1</v>
      </c>
      <c r="AW40" s="184">
        <v>99</v>
      </c>
      <c r="AX40" s="185">
        <v>99</v>
      </c>
      <c r="AY40" s="185">
        <v>99</v>
      </c>
      <c r="AZ40" s="185">
        <v>99</v>
      </c>
      <c r="BA40" s="351"/>
      <c r="BB40" s="126">
        <f t="shared" si="42"/>
        <v>396</v>
      </c>
      <c r="BC40" s="288">
        <f aca="true" t="shared" si="51" ref="BC40:BC53">RANK(BB40,BB$38:BB$53,1)</f>
        <v>1</v>
      </c>
      <c r="BE40" s="179">
        <v>99</v>
      </c>
      <c r="BF40" s="180">
        <v>99</v>
      </c>
      <c r="BG40" s="180">
        <v>99</v>
      </c>
      <c r="BH40" s="180">
        <v>99</v>
      </c>
      <c r="BI40" s="350"/>
      <c r="BJ40" s="324">
        <f t="shared" si="43"/>
        <v>396</v>
      </c>
      <c r="BK40" s="177">
        <f aca="true" t="shared" si="52" ref="BK40:BK53">RANK(BJ40,BJ$38:BJ$53,1)</f>
        <v>1</v>
      </c>
      <c r="BM40" s="125">
        <f t="shared" si="44"/>
        <v>4</v>
      </c>
      <c r="BN40" s="318">
        <f aca="true" t="shared" si="53" ref="BN40:BN53">RANK(BM40,$BM$38:$BM$53,1)</f>
        <v>1</v>
      </c>
    </row>
    <row r="41" spans="1:66" ht="12.75">
      <c r="A41" s="213" t="s">
        <v>22</v>
      </c>
      <c r="B41" s="210">
        <f>'Resultat Snörakan'!B54</f>
        <v>48</v>
      </c>
      <c r="C41" s="179">
        <v>99</v>
      </c>
      <c r="D41" s="180">
        <v>99</v>
      </c>
      <c r="E41" s="180">
        <v>99</v>
      </c>
      <c r="F41" s="180">
        <v>99</v>
      </c>
      <c r="G41" s="350"/>
      <c r="H41" s="126">
        <f t="shared" si="36"/>
        <v>396</v>
      </c>
      <c r="I41" s="177">
        <f t="shared" si="45"/>
        <v>8</v>
      </c>
      <c r="J41" s="279">
        <v>99</v>
      </c>
      <c r="K41" s="181">
        <v>99</v>
      </c>
      <c r="L41" s="181">
        <v>99</v>
      </c>
      <c r="M41" s="181">
        <v>99</v>
      </c>
      <c r="N41" s="350"/>
      <c r="O41" s="126">
        <f t="shared" si="37"/>
        <v>396</v>
      </c>
      <c r="P41" s="287">
        <f t="shared" si="46"/>
        <v>7</v>
      </c>
      <c r="Q41" s="277">
        <v>99</v>
      </c>
      <c r="R41" s="181">
        <v>99</v>
      </c>
      <c r="S41" s="181">
        <v>99</v>
      </c>
      <c r="T41" s="181">
        <v>99</v>
      </c>
      <c r="U41" s="350"/>
      <c r="V41" s="126">
        <f t="shared" si="38"/>
        <v>396</v>
      </c>
      <c r="W41" s="276">
        <f t="shared" si="47"/>
        <v>8</v>
      </c>
      <c r="X41" s="277">
        <v>99</v>
      </c>
      <c r="Y41" s="181">
        <v>99</v>
      </c>
      <c r="Z41" s="181">
        <v>99</v>
      </c>
      <c r="AA41" s="181">
        <v>99</v>
      </c>
      <c r="AB41" s="350"/>
      <c r="AC41" s="126">
        <f t="shared" si="39"/>
        <v>396</v>
      </c>
      <c r="AD41" s="276">
        <f t="shared" si="48"/>
        <v>7</v>
      </c>
      <c r="AE41" s="75"/>
      <c r="AF41" s="75"/>
      <c r="AG41" s="184">
        <v>99</v>
      </c>
      <c r="AH41" s="185">
        <v>99</v>
      </c>
      <c r="AI41" s="185">
        <v>99</v>
      </c>
      <c r="AJ41" s="185">
        <v>99</v>
      </c>
      <c r="AK41" s="351"/>
      <c r="AL41" s="324">
        <f t="shared" si="40"/>
        <v>396</v>
      </c>
      <c r="AM41" s="177">
        <f t="shared" si="49"/>
        <v>1</v>
      </c>
      <c r="AO41" s="184">
        <v>99</v>
      </c>
      <c r="AP41" s="185">
        <v>99</v>
      </c>
      <c r="AQ41" s="185">
        <v>99</v>
      </c>
      <c r="AR41" s="185">
        <v>99</v>
      </c>
      <c r="AS41" s="351"/>
      <c r="AT41" s="126">
        <f t="shared" si="41"/>
        <v>396</v>
      </c>
      <c r="AU41" s="177">
        <f t="shared" si="50"/>
        <v>1</v>
      </c>
      <c r="AW41" s="184">
        <v>99</v>
      </c>
      <c r="AX41" s="185">
        <v>99</v>
      </c>
      <c r="AY41" s="185">
        <v>99</v>
      </c>
      <c r="AZ41" s="185">
        <v>99</v>
      </c>
      <c r="BA41" s="351"/>
      <c r="BB41" s="126">
        <f t="shared" si="42"/>
        <v>396</v>
      </c>
      <c r="BC41" s="288">
        <f t="shared" si="51"/>
        <v>1</v>
      </c>
      <c r="BE41" s="179">
        <v>99</v>
      </c>
      <c r="BF41" s="180">
        <v>99</v>
      </c>
      <c r="BG41" s="180">
        <v>99</v>
      </c>
      <c r="BH41" s="180">
        <v>99</v>
      </c>
      <c r="BI41" s="350"/>
      <c r="BJ41" s="324">
        <f t="shared" si="43"/>
        <v>396</v>
      </c>
      <c r="BK41" s="177">
        <f t="shared" si="52"/>
        <v>1</v>
      </c>
      <c r="BM41" s="125">
        <f t="shared" si="44"/>
        <v>4</v>
      </c>
      <c r="BN41" s="318">
        <f t="shared" si="53"/>
        <v>1</v>
      </c>
    </row>
    <row r="42" spans="1:66" ht="12.75">
      <c r="A42" s="213" t="s">
        <v>26</v>
      </c>
      <c r="B42" s="210">
        <f>'Resultat Snörakan'!B55</f>
        <v>49</v>
      </c>
      <c r="C42" s="179">
        <v>6</v>
      </c>
      <c r="D42" s="180">
        <v>7</v>
      </c>
      <c r="E42" s="180">
        <v>3</v>
      </c>
      <c r="F42" s="180">
        <v>7</v>
      </c>
      <c r="G42" s="350"/>
      <c r="H42" s="126">
        <f t="shared" si="36"/>
        <v>23</v>
      </c>
      <c r="I42" s="177">
        <f t="shared" si="45"/>
        <v>7</v>
      </c>
      <c r="J42" s="279">
        <v>5</v>
      </c>
      <c r="K42" s="181">
        <v>6</v>
      </c>
      <c r="L42" s="181">
        <v>1</v>
      </c>
      <c r="M42" s="181">
        <v>2</v>
      </c>
      <c r="N42" s="350"/>
      <c r="O42" s="126">
        <f t="shared" si="37"/>
        <v>14</v>
      </c>
      <c r="P42" s="287">
        <f t="shared" si="46"/>
        <v>3</v>
      </c>
      <c r="Q42" s="277">
        <v>4</v>
      </c>
      <c r="R42" s="181">
        <v>7</v>
      </c>
      <c r="S42" s="181">
        <v>1</v>
      </c>
      <c r="T42" s="181">
        <v>6</v>
      </c>
      <c r="U42" s="350"/>
      <c r="V42" s="126">
        <f t="shared" si="38"/>
        <v>18</v>
      </c>
      <c r="W42" s="276">
        <f t="shared" si="47"/>
        <v>6</v>
      </c>
      <c r="X42" s="277">
        <v>99</v>
      </c>
      <c r="Y42" s="181">
        <v>99</v>
      </c>
      <c r="Z42" s="181">
        <v>99</v>
      </c>
      <c r="AA42" s="181">
        <v>99</v>
      </c>
      <c r="AB42" s="350"/>
      <c r="AC42" s="126">
        <f t="shared" si="39"/>
        <v>396</v>
      </c>
      <c r="AD42" s="276">
        <f t="shared" si="48"/>
        <v>7</v>
      </c>
      <c r="AE42" s="75"/>
      <c r="AF42" s="75"/>
      <c r="AG42" s="184">
        <v>99</v>
      </c>
      <c r="AH42" s="185">
        <v>99</v>
      </c>
      <c r="AI42" s="185">
        <v>99</v>
      </c>
      <c r="AJ42" s="185">
        <v>99</v>
      </c>
      <c r="AK42" s="351"/>
      <c r="AL42" s="324">
        <f t="shared" si="40"/>
        <v>396</v>
      </c>
      <c r="AM42" s="177">
        <f t="shared" si="49"/>
        <v>1</v>
      </c>
      <c r="AO42" s="184">
        <v>99</v>
      </c>
      <c r="AP42" s="185">
        <v>99</v>
      </c>
      <c r="AQ42" s="185">
        <v>99</v>
      </c>
      <c r="AR42" s="185">
        <v>99</v>
      </c>
      <c r="AS42" s="351"/>
      <c r="AT42" s="126">
        <f t="shared" si="41"/>
        <v>396</v>
      </c>
      <c r="AU42" s="177">
        <f t="shared" si="50"/>
        <v>1</v>
      </c>
      <c r="AW42" s="184">
        <v>99</v>
      </c>
      <c r="AX42" s="185">
        <v>99</v>
      </c>
      <c r="AY42" s="185">
        <v>99</v>
      </c>
      <c r="AZ42" s="185">
        <v>99</v>
      </c>
      <c r="BA42" s="351"/>
      <c r="BB42" s="126">
        <f t="shared" si="42"/>
        <v>396</v>
      </c>
      <c r="BC42" s="288">
        <f t="shared" si="51"/>
        <v>1</v>
      </c>
      <c r="BE42" s="179">
        <v>99</v>
      </c>
      <c r="BF42" s="180">
        <v>99</v>
      </c>
      <c r="BG42" s="180">
        <v>99</v>
      </c>
      <c r="BH42" s="180">
        <v>99</v>
      </c>
      <c r="BI42" s="350"/>
      <c r="BJ42" s="324">
        <f t="shared" si="43"/>
        <v>396</v>
      </c>
      <c r="BK42" s="177">
        <f t="shared" si="52"/>
        <v>1</v>
      </c>
      <c r="BM42" s="125">
        <f t="shared" si="44"/>
        <v>4</v>
      </c>
      <c r="BN42" s="318">
        <f t="shared" si="53"/>
        <v>1</v>
      </c>
    </row>
    <row r="43" spans="1:66" ht="12.75">
      <c r="A43" s="213" t="s">
        <v>33</v>
      </c>
      <c r="B43" s="210">
        <f>'Resultat Snörakan'!B56</f>
        <v>50</v>
      </c>
      <c r="C43" s="179">
        <v>3</v>
      </c>
      <c r="D43" s="180">
        <v>5</v>
      </c>
      <c r="E43" s="180">
        <v>6</v>
      </c>
      <c r="F43" s="180">
        <v>3</v>
      </c>
      <c r="G43" s="350"/>
      <c r="H43" s="126">
        <f t="shared" si="36"/>
        <v>17</v>
      </c>
      <c r="I43" s="177">
        <f t="shared" si="45"/>
        <v>4</v>
      </c>
      <c r="J43" s="279">
        <v>99</v>
      </c>
      <c r="K43" s="181">
        <v>99</v>
      </c>
      <c r="L43" s="181">
        <v>99</v>
      </c>
      <c r="M43" s="181">
        <v>99</v>
      </c>
      <c r="N43" s="350"/>
      <c r="O43" s="126">
        <f t="shared" si="37"/>
        <v>396</v>
      </c>
      <c r="P43" s="287">
        <f t="shared" si="46"/>
        <v>7</v>
      </c>
      <c r="Q43" s="277">
        <v>99</v>
      </c>
      <c r="R43" s="181">
        <v>99</v>
      </c>
      <c r="S43" s="181">
        <v>99</v>
      </c>
      <c r="T43" s="181">
        <v>99</v>
      </c>
      <c r="U43" s="350"/>
      <c r="V43" s="126">
        <f t="shared" si="38"/>
        <v>396</v>
      </c>
      <c r="W43" s="276">
        <f t="shared" si="47"/>
        <v>8</v>
      </c>
      <c r="X43" s="277">
        <v>99</v>
      </c>
      <c r="Y43" s="181">
        <v>99</v>
      </c>
      <c r="Z43" s="181">
        <v>99</v>
      </c>
      <c r="AA43" s="181">
        <v>99</v>
      </c>
      <c r="AB43" s="350"/>
      <c r="AC43" s="126">
        <f t="shared" si="39"/>
        <v>396</v>
      </c>
      <c r="AD43" s="276">
        <f t="shared" si="48"/>
        <v>7</v>
      </c>
      <c r="AE43" s="75"/>
      <c r="AF43" s="75"/>
      <c r="AG43" s="184">
        <v>99</v>
      </c>
      <c r="AH43" s="185">
        <v>99</v>
      </c>
      <c r="AI43" s="185">
        <v>99</v>
      </c>
      <c r="AJ43" s="185">
        <v>99</v>
      </c>
      <c r="AK43" s="351"/>
      <c r="AL43" s="324">
        <f t="shared" si="40"/>
        <v>396</v>
      </c>
      <c r="AM43" s="177">
        <f t="shared" si="49"/>
        <v>1</v>
      </c>
      <c r="AO43" s="184">
        <v>99</v>
      </c>
      <c r="AP43" s="185">
        <v>99</v>
      </c>
      <c r="AQ43" s="185">
        <v>99</v>
      </c>
      <c r="AR43" s="185">
        <v>99</v>
      </c>
      <c r="AS43" s="351"/>
      <c r="AT43" s="126">
        <f t="shared" si="41"/>
        <v>396</v>
      </c>
      <c r="AU43" s="177">
        <f t="shared" si="50"/>
        <v>1</v>
      </c>
      <c r="AW43" s="184">
        <v>99</v>
      </c>
      <c r="AX43" s="185">
        <v>99</v>
      </c>
      <c r="AY43" s="185">
        <v>99</v>
      </c>
      <c r="AZ43" s="185">
        <v>99</v>
      </c>
      <c r="BA43" s="351"/>
      <c r="BB43" s="126">
        <f t="shared" si="42"/>
        <v>396</v>
      </c>
      <c r="BC43" s="288">
        <f t="shared" si="51"/>
        <v>1</v>
      </c>
      <c r="BE43" s="179">
        <v>99</v>
      </c>
      <c r="BF43" s="180">
        <v>99</v>
      </c>
      <c r="BG43" s="180">
        <v>99</v>
      </c>
      <c r="BH43" s="180">
        <v>99</v>
      </c>
      <c r="BI43" s="350"/>
      <c r="BJ43" s="324">
        <f t="shared" si="43"/>
        <v>396</v>
      </c>
      <c r="BK43" s="177">
        <f t="shared" si="52"/>
        <v>1</v>
      </c>
      <c r="BM43" s="125">
        <f t="shared" si="44"/>
        <v>4</v>
      </c>
      <c r="BN43" s="318">
        <f t="shared" si="53"/>
        <v>1</v>
      </c>
    </row>
    <row r="44" spans="1:66" ht="12.75">
      <c r="A44" s="213" t="s">
        <v>23</v>
      </c>
      <c r="B44" s="210">
        <f>'Resultat Snörakan'!B57</f>
        <v>51</v>
      </c>
      <c r="C44" s="179">
        <v>1</v>
      </c>
      <c r="D44" s="180">
        <v>4</v>
      </c>
      <c r="E44" s="180">
        <v>4</v>
      </c>
      <c r="F44" s="180">
        <v>1</v>
      </c>
      <c r="G44" s="350"/>
      <c r="H44" s="126">
        <f t="shared" si="36"/>
        <v>10</v>
      </c>
      <c r="I44" s="177">
        <f t="shared" si="45"/>
        <v>1</v>
      </c>
      <c r="J44" s="279">
        <v>1</v>
      </c>
      <c r="K44" s="181">
        <v>2</v>
      </c>
      <c r="L44" s="181">
        <v>2</v>
      </c>
      <c r="M44" s="181">
        <v>1</v>
      </c>
      <c r="N44" s="350"/>
      <c r="O44" s="126">
        <f t="shared" si="37"/>
        <v>6</v>
      </c>
      <c r="P44" s="287">
        <f t="shared" si="46"/>
        <v>1</v>
      </c>
      <c r="Q44" s="277">
        <v>1</v>
      </c>
      <c r="R44" s="181">
        <v>5</v>
      </c>
      <c r="S44" s="181">
        <v>5</v>
      </c>
      <c r="T44" s="181">
        <v>3</v>
      </c>
      <c r="U44" s="350"/>
      <c r="V44" s="126">
        <f t="shared" si="38"/>
        <v>14</v>
      </c>
      <c r="W44" s="276">
        <f t="shared" si="47"/>
        <v>2</v>
      </c>
      <c r="X44" s="277">
        <v>6</v>
      </c>
      <c r="Y44" s="181">
        <v>6</v>
      </c>
      <c r="Z44" s="181">
        <v>4</v>
      </c>
      <c r="AA44" s="181">
        <v>6</v>
      </c>
      <c r="AB44" s="350"/>
      <c r="AC44" s="126">
        <f t="shared" si="39"/>
        <v>22</v>
      </c>
      <c r="AD44" s="276">
        <f t="shared" si="48"/>
        <v>6</v>
      </c>
      <c r="AE44" s="75"/>
      <c r="AF44" s="75"/>
      <c r="AG44" s="184">
        <v>99</v>
      </c>
      <c r="AH44" s="185">
        <v>99</v>
      </c>
      <c r="AI44" s="185">
        <v>99</v>
      </c>
      <c r="AJ44" s="185">
        <v>99</v>
      </c>
      <c r="AK44" s="351"/>
      <c r="AL44" s="324">
        <f t="shared" si="40"/>
        <v>396</v>
      </c>
      <c r="AM44" s="177">
        <f t="shared" si="49"/>
        <v>1</v>
      </c>
      <c r="AO44" s="184">
        <v>99</v>
      </c>
      <c r="AP44" s="185">
        <v>99</v>
      </c>
      <c r="AQ44" s="185">
        <v>99</v>
      </c>
      <c r="AR44" s="185">
        <v>99</v>
      </c>
      <c r="AS44" s="351"/>
      <c r="AT44" s="126">
        <f t="shared" si="41"/>
        <v>396</v>
      </c>
      <c r="AU44" s="177">
        <f t="shared" si="50"/>
        <v>1</v>
      </c>
      <c r="AW44" s="184">
        <v>99</v>
      </c>
      <c r="AX44" s="185">
        <v>99</v>
      </c>
      <c r="AY44" s="185">
        <v>99</v>
      </c>
      <c r="AZ44" s="185">
        <v>99</v>
      </c>
      <c r="BA44" s="351"/>
      <c r="BB44" s="126">
        <f t="shared" si="42"/>
        <v>396</v>
      </c>
      <c r="BC44" s="288">
        <f t="shared" si="51"/>
        <v>1</v>
      </c>
      <c r="BE44" s="179">
        <v>99</v>
      </c>
      <c r="BF44" s="180">
        <v>99</v>
      </c>
      <c r="BG44" s="180">
        <v>99</v>
      </c>
      <c r="BH44" s="180">
        <v>99</v>
      </c>
      <c r="BI44" s="350"/>
      <c r="BJ44" s="324">
        <f t="shared" si="43"/>
        <v>396</v>
      </c>
      <c r="BK44" s="177">
        <f t="shared" si="52"/>
        <v>1</v>
      </c>
      <c r="BM44" s="125">
        <f t="shared" si="44"/>
        <v>4</v>
      </c>
      <c r="BN44" s="318">
        <f t="shared" si="53"/>
        <v>1</v>
      </c>
    </row>
    <row r="45" spans="1:66" ht="12.75">
      <c r="A45" s="213" t="s">
        <v>22</v>
      </c>
      <c r="B45" s="210">
        <f>'Resultat Snörakan'!B58</f>
        <v>52</v>
      </c>
      <c r="C45" s="179">
        <v>4</v>
      </c>
      <c r="D45" s="180">
        <v>2</v>
      </c>
      <c r="E45" s="180">
        <v>7</v>
      </c>
      <c r="F45" s="180">
        <v>4</v>
      </c>
      <c r="G45" s="350"/>
      <c r="H45" s="126">
        <f t="shared" si="36"/>
        <v>17</v>
      </c>
      <c r="I45" s="177">
        <f t="shared" si="45"/>
        <v>4</v>
      </c>
      <c r="J45" s="279">
        <v>99</v>
      </c>
      <c r="K45" s="181">
        <v>99</v>
      </c>
      <c r="L45" s="181">
        <v>99</v>
      </c>
      <c r="M45" s="181">
        <v>99</v>
      </c>
      <c r="N45" s="350"/>
      <c r="O45" s="126">
        <f t="shared" si="37"/>
        <v>396</v>
      </c>
      <c r="P45" s="287">
        <f t="shared" si="46"/>
        <v>7</v>
      </c>
      <c r="Q45" s="277">
        <v>6</v>
      </c>
      <c r="R45" s="181">
        <v>2</v>
      </c>
      <c r="S45" s="181">
        <v>7</v>
      </c>
      <c r="T45" s="181">
        <v>7</v>
      </c>
      <c r="U45" s="350"/>
      <c r="V45" s="126">
        <f t="shared" si="38"/>
        <v>22</v>
      </c>
      <c r="W45" s="276">
        <f t="shared" si="47"/>
        <v>7</v>
      </c>
      <c r="X45" s="277">
        <v>3</v>
      </c>
      <c r="Y45" s="181">
        <v>1</v>
      </c>
      <c r="Z45" s="181">
        <v>5</v>
      </c>
      <c r="AA45" s="181">
        <v>5</v>
      </c>
      <c r="AB45" s="350"/>
      <c r="AC45" s="126">
        <f t="shared" si="39"/>
        <v>14</v>
      </c>
      <c r="AD45" s="276">
        <f t="shared" si="48"/>
        <v>4</v>
      </c>
      <c r="AE45" s="75"/>
      <c r="AF45" s="75"/>
      <c r="AG45" s="184">
        <v>99</v>
      </c>
      <c r="AH45" s="185">
        <v>99</v>
      </c>
      <c r="AI45" s="185">
        <v>99</v>
      </c>
      <c r="AJ45" s="185">
        <v>99</v>
      </c>
      <c r="AK45" s="351"/>
      <c r="AL45" s="324">
        <f t="shared" si="40"/>
        <v>396</v>
      </c>
      <c r="AM45" s="177">
        <f t="shared" si="49"/>
        <v>1</v>
      </c>
      <c r="AO45" s="184">
        <v>99</v>
      </c>
      <c r="AP45" s="185">
        <v>99</v>
      </c>
      <c r="AQ45" s="185">
        <v>99</v>
      </c>
      <c r="AR45" s="185">
        <v>99</v>
      </c>
      <c r="AS45" s="351"/>
      <c r="AT45" s="126">
        <f t="shared" si="41"/>
        <v>396</v>
      </c>
      <c r="AU45" s="177">
        <f t="shared" si="50"/>
        <v>1</v>
      </c>
      <c r="AW45" s="184">
        <v>99</v>
      </c>
      <c r="AX45" s="185">
        <v>99</v>
      </c>
      <c r="AY45" s="185">
        <v>99</v>
      </c>
      <c r="AZ45" s="185">
        <v>99</v>
      </c>
      <c r="BA45" s="351"/>
      <c r="BB45" s="126">
        <f t="shared" si="42"/>
        <v>396</v>
      </c>
      <c r="BC45" s="288">
        <f t="shared" si="51"/>
        <v>1</v>
      </c>
      <c r="BE45" s="179">
        <v>99</v>
      </c>
      <c r="BF45" s="180">
        <v>99</v>
      </c>
      <c r="BG45" s="180">
        <v>99</v>
      </c>
      <c r="BH45" s="180">
        <v>99</v>
      </c>
      <c r="BI45" s="350"/>
      <c r="BJ45" s="324">
        <f t="shared" si="43"/>
        <v>396</v>
      </c>
      <c r="BK45" s="177">
        <f t="shared" si="52"/>
        <v>1</v>
      </c>
      <c r="BM45" s="125">
        <f t="shared" si="44"/>
        <v>4</v>
      </c>
      <c r="BN45" s="318">
        <f t="shared" si="53"/>
        <v>1</v>
      </c>
    </row>
    <row r="46" spans="1:66" ht="12.75">
      <c r="A46" s="26" t="s">
        <v>26</v>
      </c>
      <c r="B46" s="210">
        <f>'Resultat Snörakan'!B59</f>
        <v>53</v>
      </c>
      <c r="C46" s="184">
        <v>99</v>
      </c>
      <c r="D46" s="185">
        <v>99</v>
      </c>
      <c r="E46" s="185">
        <v>99</v>
      </c>
      <c r="F46" s="180">
        <v>99</v>
      </c>
      <c r="G46" s="350"/>
      <c r="H46" s="15">
        <f t="shared" si="36"/>
        <v>396</v>
      </c>
      <c r="I46" s="177">
        <f t="shared" si="45"/>
        <v>8</v>
      </c>
      <c r="J46" s="280">
        <v>99</v>
      </c>
      <c r="K46" s="180">
        <v>99</v>
      </c>
      <c r="L46" s="180">
        <v>99</v>
      </c>
      <c r="M46" s="181">
        <v>99</v>
      </c>
      <c r="N46" s="350"/>
      <c r="O46" s="15">
        <f t="shared" si="37"/>
        <v>396</v>
      </c>
      <c r="P46" s="287">
        <f t="shared" si="46"/>
        <v>7</v>
      </c>
      <c r="Q46" s="179">
        <v>99</v>
      </c>
      <c r="R46" s="180">
        <v>99</v>
      </c>
      <c r="S46" s="180">
        <v>99</v>
      </c>
      <c r="T46" s="181">
        <v>99</v>
      </c>
      <c r="U46" s="350"/>
      <c r="V46" s="15">
        <f t="shared" si="38"/>
        <v>396</v>
      </c>
      <c r="W46" s="276">
        <f t="shared" si="47"/>
        <v>8</v>
      </c>
      <c r="X46" s="179">
        <v>99</v>
      </c>
      <c r="Y46" s="180">
        <v>99</v>
      </c>
      <c r="Z46" s="180">
        <v>99</v>
      </c>
      <c r="AA46" s="181">
        <v>99</v>
      </c>
      <c r="AB46" s="350"/>
      <c r="AC46" s="15">
        <f t="shared" si="39"/>
        <v>396</v>
      </c>
      <c r="AD46" s="276">
        <f t="shared" si="48"/>
        <v>7</v>
      </c>
      <c r="AG46" s="184">
        <v>99</v>
      </c>
      <c r="AH46" s="185">
        <v>99</v>
      </c>
      <c r="AI46" s="185">
        <v>99</v>
      </c>
      <c r="AJ46" s="185">
        <v>99</v>
      </c>
      <c r="AK46" s="351"/>
      <c r="AL46" s="324">
        <f t="shared" si="40"/>
        <v>396</v>
      </c>
      <c r="AM46" s="177">
        <f t="shared" si="49"/>
        <v>1</v>
      </c>
      <c r="AO46" s="184">
        <v>99</v>
      </c>
      <c r="AP46" s="185">
        <v>99</v>
      </c>
      <c r="AQ46" s="185">
        <v>99</v>
      </c>
      <c r="AR46" s="185">
        <v>99</v>
      </c>
      <c r="AS46" s="351"/>
      <c r="AT46" s="126">
        <f t="shared" si="41"/>
        <v>396</v>
      </c>
      <c r="AU46" s="177">
        <f t="shared" si="50"/>
        <v>1</v>
      </c>
      <c r="AW46" s="184">
        <v>99</v>
      </c>
      <c r="AX46" s="185">
        <v>99</v>
      </c>
      <c r="AY46" s="185">
        <v>99</v>
      </c>
      <c r="AZ46" s="185">
        <v>99</v>
      </c>
      <c r="BA46" s="351"/>
      <c r="BB46" s="126">
        <f t="shared" si="42"/>
        <v>396</v>
      </c>
      <c r="BC46" s="288">
        <f t="shared" si="51"/>
        <v>1</v>
      </c>
      <c r="BE46" s="179">
        <v>99</v>
      </c>
      <c r="BF46" s="180">
        <v>99</v>
      </c>
      <c r="BG46" s="180">
        <v>99</v>
      </c>
      <c r="BH46" s="180">
        <v>99</v>
      </c>
      <c r="BI46" s="350"/>
      <c r="BJ46" s="324">
        <f t="shared" si="43"/>
        <v>396</v>
      </c>
      <c r="BK46" s="177">
        <f t="shared" si="52"/>
        <v>1</v>
      </c>
      <c r="BM46" s="125">
        <f t="shared" si="44"/>
        <v>4</v>
      </c>
      <c r="BN46" s="318">
        <f t="shared" si="53"/>
        <v>1</v>
      </c>
    </row>
    <row r="47" spans="1:66" ht="12.75">
      <c r="A47" s="26"/>
      <c r="B47" s="420">
        <f>'Resultat Snörakan'!B60</f>
        <v>54</v>
      </c>
      <c r="C47" s="179">
        <v>99</v>
      </c>
      <c r="D47" s="180">
        <v>99</v>
      </c>
      <c r="E47" s="180">
        <v>99</v>
      </c>
      <c r="F47" s="180">
        <v>99</v>
      </c>
      <c r="G47" s="350"/>
      <c r="H47" s="15">
        <f t="shared" si="36"/>
        <v>396</v>
      </c>
      <c r="I47" s="177">
        <f t="shared" si="45"/>
        <v>8</v>
      </c>
      <c r="J47" s="280">
        <v>99</v>
      </c>
      <c r="K47" s="180">
        <v>99</v>
      </c>
      <c r="L47" s="180">
        <v>99</v>
      </c>
      <c r="M47" s="181">
        <v>99</v>
      </c>
      <c r="N47" s="350"/>
      <c r="O47" s="15">
        <f t="shared" si="37"/>
        <v>396</v>
      </c>
      <c r="P47" s="287">
        <f t="shared" si="46"/>
        <v>7</v>
      </c>
      <c r="Q47" s="179">
        <v>99</v>
      </c>
      <c r="R47" s="180">
        <v>99</v>
      </c>
      <c r="S47" s="180">
        <v>99</v>
      </c>
      <c r="T47" s="181">
        <v>99</v>
      </c>
      <c r="U47" s="350"/>
      <c r="V47" s="15">
        <f t="shared" si="38"/>
        <v>396</v>
      </c>
      <c r="W47" s="276">
        <f t="shared" si="47"/>
        <v>8</v>
      </c>
      <c r="X47" s="179">
        <v>99</v>
      </c>
      <c r="Y47" s="180">
        <v>99</v>
      </c>
      <c r="Z47" s="180">
        <v>99</v>
      </c>
      <c r="AA47" s="181">
        <v>99</v>
      </c>
      <c r="AB47" s="350"/>
      <c r="AC47" s="15">
        <f t="shared" si="39"/>
        <v>396</v>
      </c>
      <c r="AD47" s="276">
        <f t="shared" si="48"/>
        <v>7</v>
      </c>
      <c r="AG47" s="179">
        <v>99</v>
      </c>
      <c r="AH47" s="180">
        <v>99</v>
      </c>
      <c r="AI47" s="180">
        <v>99</v>
      </c>
      <c r="AJ47" s="180">
        <v>99</v>
      </c>
      <c r="AK47" s="350"/>
      <c r="AL47" s="324">
        <f t="shared" si="40"/>
        <v>396</v>
      </c>
      <c r="AM47" s="177">
        <f t="shared" si="49"/>
        <v>1</v>
      </c>
      <c r="AO47" s="179">
        <v>99</v>
      </c>
      <c r="AP47" s="180">
        <v>99</v>
      </c>
      <c r="AQ47" s="180">
        <v>99</v>
      </c>
      <c r="AR47" s="180">
        <v>99</v>
      </c>
      <c r="AS47" s="350"/>
      <c r="AT47" s="126">
        <f t="shared" si="41"/>
        <v>396</v>
      </c>
      <c r="AU47" s="177">
        <f t="shared" si="50"/>
        <v>1</v>
      </c>
      <c r="AW47" s="179">
        <v>99</v>
      </c>
      <c r="AX47" s="180">
        <v>99</v>
      </c>
      <c r="AY47" s="180">
        <v>99</v>
      </c>
      <c r="AZ47" s="180">
        <v>99</v>
      </c>
      <c r="BA47" s="350"/>
      <c r="BB47" s="126">
        <f t="shared" si="42"/>
        <v>396</v>
      </c>
      <c r="BC47" s="288">
        <f t="shared" si="51"/>
        <v>1</v>
      </c>
      <c r="BE47" s="179">
        <v>99</v>
      </c>
      <c r="BF47" s="180">
        <v>99</v>
      </c>
      <c r="BG47" s="180">
        <v>99</v>
      </c>
      <c r="BH47" s="180">
        <v>99</v>
      </c>
      <c r="BI47" s="350"/>
      <c r="BJ47" s="324">
        <f t="shared" si="43"/>
        <v>396</v>
      </c>
      <c r="BK47" s="177">
        <f t="shared" si="52"/>
        <v>1</v>
      </c>
      <c r="BM47" s="125">
        <f t="shared" si="44"/>
        <v>4</v>
      </c>
      <c r="BN47" s="318">
        <f t="shared" si="53"/>
        <v>1</v>
      </c>
    </row>
    <row r="48" spans="1:66" ht="12.75">
      <c r="A48" s="5"/>
      <c r="B48" s="420">
        <f>'Resultat Snörakan'!B61</f>
        <v>55</v>
      </c>
      <c r="C48" s="179">
        <v>99</v>
      </c>
      <c r="D48" s="180">
        <v>99</v>
      </c>
      <c r="E48" s="180">
        <v>99</v>
      </c>
      <c r="F48" s="180">
        <v>99</v>
      </c>
      <c r="G48" s="350"/>
      <c r="H48" s="15">
        <f aca="true" t="shared" si="54" ref="H48:H53">SUM(C48:G48)</f>
        <v>396</v>
      </c>
      <c r="I48" s="177">
        <f t="shared" si="45"/>
        <v>8</v>
      </c>
      <c r="J48" s="280">
        <v>3</v>
      </c>
      <c r="K48" s="180">
        <v>1</v>
      </c>
      <c r="L48" s="180">
        <v>5</v>
      </c>
      <c r="M48" s="181">
        <v>5</v>
      </c>
      <c r="N48" s="350"/>
      <c r="O48" s="15">
        <f aca="true" t="shared" si="55" ref="O48:O53">SUM(J48:N48)</f>
        <v>14</v>
      </c>
      <c r="P48" s="287">
        <f t="shared" si="46"/>
        <v>3</v>
      </c>
      <c r="Q48" s="179">
        <v>2</v>
      </c>
      <c r="R48" s="180">
        <v>6</v>
      </c>
      <c r="S48" s="180">
        <v>4</v>
      </c>
      <c r="T48" s="181">
        <v>5</v>
      </c>
      <c r="U48" s="350"/>
      <c r="V48" s="15">
        <f aca="true" t="shared" si="56" ref="V48:V53">SUM(Q48:U48)</f>
        <v>17</v>
      </c>
      <c r="W48" s="276">
        <f t="shared" si="47"/>
        <v>5</v>
      </c>
      <c r="X48" s="179">
        <v>1</v>
      </c>
      <c r="Y48" s="180">
        <v>3</v>
      </c>
      <c r="Z48" s="180">
        <v>6</v>
      </c>
      <c r="AA48" s="181">
        <v>3</v>
      </c>
      <c r="AB48" s="350"/>
      <c r="AC48" s="15">
        <f aca="true" t="shared" si="57" ref="AC48:AC53">SUM(X48:AB48)</f>
        <v>13</v>
      </c>
      <c r="AD48" s="276">
        <f t="shared" si="48"/>
        <v>2</v>
      </c>
      <c r="AG48" s="179">
        <v>99</v>
      </c>
      <c r="AH48" s="180">
        <v>99</v>
      </c>
      <c r="AI48" s="180">
        <v>99</v>
      </c>
      <c r="AJ48" s="180">
        <v>99</v>
      </c>
      <c r="AK48" s="350"/>
      <c r="AL48" s="324">
        <f aca="true" t="shared" si="58" ref="AL48:AL53">SUM(AG48:AK48)</f>
        <v>396</v>
      </c>
      <c r="AM48" s="177">
        <f t="shared" si="49"/>
        <v>1</v>
      </c>
      <c r="AO48" s="179">
        <v>99</v>
      </c>
      <c r="AP48" s="180">
        <v>99</v>
      </c>
      <c r="AQ48" s="180">
        <v>99</v>
      </c>
      <c r="AR48" s="180">
        <v>99</v>
      </c>
      <c r="AS48" s="350"/>
      <c r="AT48" s="126">
        <f aca="true" t="shared" si="59" ref="AT48:AT53">SUM(AO48:AS48)</f>
        <v>396</v>
      </c>
      <c r="AU48" s="177">
        <f t="shared" si="50"/>
        <v>1</v>
      </c>
      <c r="AW48" s="179">
        <v>99</v>
      </c>
      <c r="AX48" s="180">
        <v>99</v>
      </c>
      <c r="AY48" s="180">
        <v>99</v>
      </c>
      <c r="AZ48" s="180">
        <v>99</v>
      </c>
      <c r="BA48" s="350"/>
      <c r="BB48" s="126">
        <f aca="true" t="shared" si="60" ref="BB48:BB53">SUM(AW48:BA48)</f>
        <v>396</v>
      </c>
      <c r="BC48" s="288">
        <f t="shared" si="51"/>
        <v>1</v>
      </c>
      <c r="BE48" s="179">
        <v>99</v>
      </c>
      <c r="BF48" s="180">
        <v>99</v>
      </c>
      <c r="BG48" s="180">
        <v>99</v>
      </c>
      <c r="BH48" s="180">
        <v>99</v>
      </c>
      <c r="BI48" s="350"/>
      <c r="BJ48" s="324">
        <f aca="true" t="shared" si="61" ref="BJ48:BJ53">SUM(BE48:BI48)</f>
        <v>396</v>
      </c>
      <c r="BK48" s="177">
        <f t="shared" si="52"/>
        <v>1</v>
      </c>
      <c r="BM48" s="125">
        <f aca="true" t="shared" si="62" ref="BM48:BM53">AM48+AU48+BC48+BK48</f>
        <v>4</v>
      </c>
      <c r="BN48" s="318">
        <f t="shared" si="53"/>
        <v>1</v>
      </c>
    </row>
    <row r="49" spans="1:66" ht="12.75">
      <c r="A49" s="5"/>
      <c r="B49" s="420">
        <f>'Resultat Snörakan'!B62</f>
        <v>56</v>
      </c>
      <c r="C49" s="179">
        <v>5</v>
      </c>
      <c r="D49" s="180">
        <v>1</v>
      </c>
      <c r="E49" s="180">
        <v>2</v>
      </c>
      <c r="F49" s="180">
        <v>2</v>
      </c>
      <c r="G49" s="350"/>
      <c r="H49" s="15">
        <f t="shared" si="54"/>
        <v>10</v>
      </c>
      <c r="I49" s="177">
        <f t="shared" si="45"/>
        <v>1</v>
      </c>
      <c r="J49" s="280">
        <v>4</v>
      </c>
      <c r="K49" s="180">
        <v>3</v>
      </c>
      <c r="L49" s="180">
        <v>4</v>
      </c>
      <c r="M49" s="181">
        <v>4</v>
      </c>
      <c r="N49" s="350"/>
      <c r="O49" s="15">
        <f t="shared" si="55"/>
        <v>15</v>
      </c>
      <c r="P49" s="287">
        <f t="shared" si="46"/>
        <v>5</v>
      </c>
      <c r="Q49" s="179">
        <v>5</v>
      </c>
      <c r="R49" s="180">
        <v>1</v>
      </c>
      <c r="S49" s="180">
        <v>3</v>
      </c>
      <c r="T49" s="181">
        <v>1</v>
      </c>
      <c r="U49" s="350"/>
      <c r="V49" s="15">
        <f t="shared" si="56"/>
        <v>10</v>
      </c>
      <c r="W49" s="276">
        <f t="shared" si="47"/>
        <v>1</v>
      </c>
      <c r="X49" s="179">
        <v>2</v>
      </c>
      <c r="Y49" s="180">
        <v>2</v>
      </c>
      <c r="Z49" s="180">
        <v>1</v>
      </c>
      <c r="AA49" s="181">
        <v>1</v>
      </c>
      <c r="AB49" s="350"/>
      <c r="AC49" s="15">
        <f t="shared" si="57"/>
        <v>6</v>
      </c>
      <c r="AD49" s="276">
        <f t="shared" si="48"/>
        <v>1</v>
      </c>
      <c r="AG49" s="179">
        <v>99</v>
      </c>
      <c r="AH49" s="180">
        <v>99</v>
      </c>
      <c r="AI49" s="180">
        <v>99</v>
      </c>
      <c r="AJ49" s="180">
        <v>99</v>
      </c>
      <c r="AK49" s="350"/>
      <c r="AL49" s="324">
        <f t="shared" si="58"/>
        <v>396</v>
      </c>
      <c r="AM49" s="177">
        <f t="shared" si="49"/>
        <v>1</v>
      </c>
      <c r="AO49" s="179">
        <v>99</v>
      </c>
      <c r="AP49" s="180">
        <v>99</v>
      </c>
      <c r="AQ49" s="180">
        <v>99</v>
      </c>
      <c r="AR49" s="180">
        <v>99</v>
      </c>
      <c r="AS49" s="350"/>
      <c r="AT49" s="126">
        <f t="shared" si="59"/>
        <v>396</v>
      </c>
      <c r="AU49" s="177">
        <f t="shared" si="50"/>
        <v>1</v>
      </c>
      <c r="AW49" s="179">
        <v>99</v>
      </c>
      <c r="AX49" s="180">
        <v>99</v>
      </c>
      <c r="AY49" s="180">
        <v>99</v>
      </c>
      <c r="AZ49" s="180">
        <v>99</v>
      </c>
      <c r="BA49" s="350"/>
      <c r="BB49" s="126">
        <f t="shared" si="60"/>
        <v>396</v>
      </c>
      <c r="BC49" s="288">
        <f t="shared" si="51"/>
        <v>1</v>
      </c>
      <c r="BE49" s="179">
        <v>99</v>
      </c>
      <c r="BF49" s="180">
        <v>99</v>
      </c>
      <c r="BG49" s="180">
        <v>99</v>
      </c>
      <c r="BH49" s="180">
        <v>99</v>
      </c>
      <c r="BI49" s="350"/>
      <c r="BJ49" s="324">
        <f t="shared" si="61"/>
        <v>396</v>
      </c>
      <c r="BK49" s="177">
        <f t="shared" si="52"/>
        <v>1</v>
      </c>
      <c r="BM49" s="125">
        <f t="shared" si="62"/>
        <v>4</v>
      </c>
      <c r="BN49" s="318">
        <f t="shared" si="53"/>
        <v>1</v>
      </c>
    </row>
    <row r="50" spans="1:66" ht="12.75">
      <c r="A50" s="5"/>
      <c r="B50" s="420">
        <f>'Resultat Snörakan'!B63</f>
        <v>57</v>
      </c>
      <c r="C50" s="179">
        <v>99</v>
      </c>
      <c r="D50" s="180">
        <v>99</v>
      </c>
      <c r="E50" s="180">
        <v>99</v>
      </c>
      <c r="F50" s="180">
        <v>99</v>
      </c>
      <c r="G50" s="350"/>
      <c r="H50" s="15">
        <f t="shared" si="54"/>
        <v>396</v>
      </c>
      <c r="I50" s="177">
        <f t="shared" si="45"/>
        <v>8</v>
      </c>
      <c r="J50" s="280">
        <v>99</v>
      </c>
      <c r="K50" s="180">
        <v>99</v>
      </c>
      <c r="L50" s="180">
        <v>99</v>
      </c>
      <c r="M50" s="181">
        <v>99</v>
      </c>
      <c r="N50" s="350"/>
      <c r="O50" s="15">
        <f t="shared" si="55"/>
        <v>396</v>
      </c>
      <c r="P50" s="287">
        <f t="shared" si="46"/>
        <v>7</v>
      </c>
      <c r="Q50" s="179">
        <v>99</v>
      </c>
      <c r="R50" s="180">
        <v>99</v>
      </c>
      <c r="S50" s="180">
        <v>99</v>
      </c>
      <c r="T50" s="181">
        <v>99</v>
      </c>
      <c r="U50" s="350"/>
      <c r="V50" s="15">
        <f t="shared" si="56"/>
        <v>396</v>
      </c>
      <c r="W50" s="276">
        <f t="shared" si="47"/>
        <v>8</v>
      </c>
      <c r="X50" s="179">
        <v>99</v>
      </c>
      <c r="Y50" s="180">
        <v>99</v>
      </c>
      <c r="Z50" s="180">
        <v>99</v>
      </c>
      <c r="AA50" s="181">
        <v>99</v>
      </c>
      <c r="AB50" s="350"/>
      <c r="AC50" s="15">
        <f t="shared" si="57"/>
        <v>396</v>
      </c>
      <c r="AD50" s="276">
        <f t="shared" si="48"/>
        <v>7</v>
      </c>
      <c r="AG50" s="179">
        <v>99</v>
      </c>
      <c r="AH50" s="180">
        <v>99</v>
      </c>
      <c r="AI50" s="180">
        <v>99</v>
      </c>
      <c r="AJ50" s="180">
        <v>99</v>
      </c>
      <c r="AK50" s="350"/>
      <c r="AL50" s="324">
        <f t="shared" si="58"/>
        <v>396</v>
      </c>
      <c r="AM50" s="177">
        <f t="shared" si="49"/>
        <v>1</v>
      </c>
      <c r="AO50" s="179">
        <v>99</v>
      </c>
      <c r="AP50" s="180">
        <v>99</v>
      </c>
      <c r="AQ50" s="180">
        <v>99</v>
      </c>
      <c r="AR50" s="180">
        <v>99</v>
      </c>
      <c r="AS50" s="350"/>
      <c r="AT50" s="126">
        <f t="shared" si="59"/>
        <v>396</v>
      </c>
      <c r="AU50" s="177">
        <f t="shared" si="50"/>
        <v>1</v>
      </c>
      <c r="AW50" s="179">
        <v>99</v>
      </c>
      <c r="AX50" s="180">
        <v>99</v>
      </c>
      <c r="AY50" s="180">
        <v>99</v>
      </c>
      <c r="AZ50" s="180">
        <v>99</v>
      </c>
      <c r="BA50" s="350"/>
      <c r="BB50" s="126">
        <f t="shared" si="60"/>
        <v>396</v>
      </c>
      <c r="BC50" s="288">
        <f t="shared" si="51"/>
        <v>1</v>
      </c>
      <c r="BE50" s="179">
        <v>99</v>
      </c>
      <c r="BF50" s="180">
        <v>99</v>
      </c>
      <c r="BG50" s="180">
        <v>99</v>
      </c>
      <c r="BH50" s="180">
        <v>99</v>
      </c>
      <c r="BI50" s="350"/>
      <c r="BJ50" s="324">
        <f t="shared" si="61"/>
        <v>396</v>
      </c>
      <c r="BK50" s="177">
        <f t="shared" si="52"/>
        <v>1</v>
      </c>
      <c r="BM50" s="125">
        <f t="shared" si="62"/>
        <v>4</v>
      </c>
      <c r="BN50" s="318">
        <f t="shared" si="53"/>
        <v>1</v>
      </c>
    </row>
    <row r="51" spans="1:66" ht="12.75">
      <c r="A51" s="5"/>
      <c r="B51" s="420">
        <f>'Resultat Snörakan'!B64</f>
        <v>0</v>
      </c>
      <c r="C51" s="179">
        <v>99</v>
      </c>
      <c r="D51" s="180">
        <v>99</v>
      </c>
      <c r="E51" s="180">
        <v>99</v>
      </c>
      <c r="F51" s="180">
        <v>99</v>
      </c>
      <c r="G51" s="350"/>
      <c r="H51" s="15">
        <f t="shared" si="54"/>
        <v>396</v>
      </c>
      <c r="I51" s="177">
        <f t="shared" si="45"/>
        <v>8</v>
      </c>
      <c r="J51" s="280">
        <v>99</v>
      </c>
      <c r="K51" s="180">
        <v>99</v>
      </c>
      <c r="L51" s="180">
        <v>99</v>
      </c>
      <c r="M51" s="181">
        <v>99</v>
      </c>
      <c r="N51" s="350"/>
      <c r="O51" s="15">
        <f t="shared" si="55"/>
        <v>396</v>
      </c>
      <c r="P51" s="287">
        <f t="shared" si="46"/>
        <v>7</v>
      </c>
      <c r="Q51" s="179">
        <v>99</v>
      </c>
      <c r="R51" s="180">
        <v>99</v>
      </c>
      <c r="S51" s="180">
        <v>99</v>
      </c>
      <c r="T51" s="181">
        <v>99</v>
      </c>
      <c r="U51" s="350"/>
      <c r="V51" s="15">
        <f t="shared" si="56"/>
        <v>396</v>
      </c>
      <c r="W51" s="276">
        <f t="shared" si="47"/>
        <v>8</v>
      </c>
      <c r="X51" s="179">
        <v>99</v>
      </c>
      <c r="Y51" s="180">
        <v>99</v>
      </c>
      <c r="Z51" s="180">
        <v>99</v>
      </c>
      <c r="AA51" s="181">
        <v>99</v>
      </c>
      <c r="AB51" s="350"/>
      <c r="AC51" s="15">
        <f t="shared" si="57"/>
        <v>396</v>
      </c>
      <c r="AD51" s="276">
        <f t="shared" si="48"/>
        <v>7</v>
      </c>
      <c r="AG51" s="179">
        <v>99</v>
      </c>
      <c r="AH51" s="180">
        <v>99</v>
      </c>
      <c r="AI51" s="180">
        <v>99</v>
      </c>
      <c r="AJ51" s="180">
        <v>99</v>
      </c>
      <c r="AK51" s="350"/>
      <c r="AL51" s="324">
        <f t="shared" si="58"/>
        <v>396</v>
      </c>
      <c r="AM51" s="177">
        <f t="shared" si="49"/>
        <v>1</v>
      </c>
      <c r="AO51" s="179">
        <v>99</v>
      </c>
      <c r="AP51" s="180">
        <v>99</v>
      </c>
      <c r="AQ51" s="180">
        <v>99</v>
      </c>
      <c r="AR51" s="180">
        <v>99</v>
      </c>
      <c r="AS51" s="350"/>
      <c r="AT51" s="126">
        <f t="shared" si="59"/>
        <v>396</v>
      </c>
      <c r="AU51" s="177">
        <f t="shared" si="50"/>
        <v>1</v>
      </c>
      <c r="AW51" s="179">
        <v>99</v>
      </c>
      <c r="AX51" s="180">
        <v>99</v>
      </c>
      <c r="AY51" s="180">
        <v>99</v>
      </c>
      <c r="AZ51" s="180">
        <v>99</v>
      </c>
      <c r="BA51" s="350"/>
      <c r="BB51" s="126">
        <f t="shared" si="60"/>
        <v>396</v>
      </c>
      <c r="BC51" s="288">
        <f t="shared" si="51"/>
        <v>1</v>
      </c>
      <c r="BE51" s="179">
        <v>99</v>
      </c>
      <c r="BF51" s="180">
        <v>99</v>
      </c>
      <c r="BG51" s="180">
        <v>99</v>
      </c>
      <c r="BH51" s="180">
        <v>99</v>
      </c>
      <c r="BI51" s="350"/>
      <c r="BJ51" s="324">
        <f t="shared" si="61"/>
        <v>396</v>
      </c>
      <c r="BK51" s="177">
        <f t="shared" si="52"/>
        <v>1</v>
      </c>
      <c r="BM51" s="125">
        <f t="shared" si="62"/>
        <v>4</v>
      </c>
      <c r="BN51" s="318">
        <f t="shared" si="53"/>
        <v>1</v>
      </c>
    </row>
    <row r="52" spans="1:66" ht="12.75">
      <c r="A52" s="5"/>
      <c r="B52" s="420">
        <f>'Resultat Snörakan'!B65</f>
        <v>0</v>
      </c>
      <c r="C52" s="179">
        <v>99</v>
      </c>
      <c r="D52" s="180">
        <v>99</v>
      </c>
      <c r="E52" s="180">
        <v>99</v>
      </c>
      <c r="F52" s="180">
        <v>99</v>
      </c>
      <c r="G52" s="350"/>
      <c r="H52" s="15">
        <f t="shared" si="54"/>
        <v>396</v>
      </c>
      <c r="I52" s="177">
        <f t="shared" si="45"/>
        <v>8</v>
      </c>
      <c r="J52" s="179">
        <v>99</v>
      </c>
      <c r="K52" s="180">
        <v>99</v>
      </c>
      <c r="L52" s="180">
        <v>99</v>
      </c>
      <c r="M52" s="181">
        <v>99</v>
      </c>
      <c r="N52" s="350"/>
      <c r="O52" s="15">
        <f t="shared" si="55"/>
        <v>396</v>
      </c>
      <c r="P52" s="287">
        <f t="shared" si="46"/>
        <v>7</v>
      </c>
      <c r="Q52" s="179">
        <v>99</v>
      </c>
      <c r="R52" s="180">
        <v>99</v>
      </c>
      <c r="S52" s="180">
        <v>99</v>
      </c>
      <c r="T52" s="181">
        <v>99</v>
      </c>
      <c r="U52" s="350"/>
      <c r="V52" s="15">
        <f t="shared" si="56"/>
        <v>396</v>
      </c>
      <c r="W52" s="276">
        <f t="shared" si="47"/>
        <v>8</v>
      </c>
      <c r="X52" s="179">
        <v>99</v>
      </c>
      <c r="Y52" s="180">
        <v>99</v>
      </c>
      <c r="Z52" s="180">
        <v>99</v>
      </c>
      <c r="AA52" s="181">
        <v>99</v>
      </c>
      <c r="AB52" s="350"/>
      <c r="AC52" s="15">
        <f t="shared" si="57"/>
        <v>396</v>
      </c>
      <c r="AD52" s="276">
        <f t="shared" si="48"/>
        <v>7</v>
      </c>
      <c r="AG52" s="179">
        <v>99</v>
      </c>
      <c r="AH52" s="180">
        <v>99</v>
      </c>
      <c r="AI52" s="180">
        <v>99</v>
      </c>
      <c r="AJ52" s="180">
        <v>99</v>
      </c>
      <c r="AK52" s="350"/>
      <c r="AL52" s="324">
        <f t="shared" si="58"/>
        <v>396</v>
      </c>
      <c r="AM52" s="177">
        <f t="shared" si="49"/>
        <v>1</v>
      </c>
      <c r="AO52" s="179">
        <v>99</v>
      </c>
      <c r="AP52" s="180">
        <v>99</v>
      </c>
      <c r="AQ52" s="180">
        <v>99</v>
      </c>
      <c r="AR52" s="180">
        <v>99</v>
      </c>
      <c r="AS52" s="350"/>
      <c r="AT52" s="126">
        <f t="shared" si="59"/>
        <v>396</v>
      </c>
      <c r="AU52" s="177">
        <f t="shared" si="50"/>
        <v>1</v>
      </c>
      <c r="AW52" s="179">
        <v>99</v>
      </c>
      <c r="AX52" s="180">
        <v>99</v>
      </c>
      <c r="AY52" s="180">
        <v>99</v>
      </c>
      <c r="AZ52" s="180">
        <v>99</v>
      </c>
      <c r="BA52" s="350"/>
      <c r="BB52" s="126">
        <f t="shared" si="60"/>
        <v>396</v>
      </c>
      <c r="BC52" s="288">
        <f t="shared" si="51"/>
        <v>1</v>
      </c>
      <c r="BE52" s="179">
        <v>99</v>
      </c>
      <c r="BF52" s="180">
        <v>99</v>
      </c>
      <c r="BG52" s="180">
        <v>99</v>
      </c>
      <c r="BH52" s="180">
        <v>99</v>
      </c>
      <c r="BI52" s="350"/>
      <c r="BJ52" s="324">
        <f t="shared" si="61"/>
        <v>396</v>
      </c>
      <c r="BK52" s="177">
        <f t="shared" si="52"/>
        <v>1</v>
      </c>
      <c r="BM52" s="125">
        <f t="shared" si="62"/>
        <v>4</v>
      </c>
      <c r="BN52" s="318">
        <f t="shared" si="53"/>
        <v>1</v>
      </c>
    </row>
    <row r="53" spans="1:66" ht="13.5" thickBot="1">
      <c r="A53" s="424"/>
      <c r="B53" s="312">
        <f>'Resultat Snörakan'!B66</f>
        <v>0</v>
      </c>
      <c r="C53" s="182">
        <v>99</v>
      </c>
      <c r="D53" s="183">
        <v>99</v>
      </c>
      <c r="E53" s="183">
        <v>99</v>
      </c>
      <c r="F53" s="183">
        <v>99</v>
      </c>
      <c r="G53" s="356"/>
      <c r="H53" s="18">
        <f t="shared" si="54"/>
        <v>396</v>
      </c>
      <c r="I53" s="178">
        <f t="shared" si="45"/>
        <v>8</v>
      </c>
      <c r="J53" s="182">
        <v>99</v>
      </c>
      <c r="K53" s="183">
        <v>99</v>
      </c>
      <c r="L53" s="183">
        <v>99</v>
      </c>
      <c r="M53" s="425">
        <v>99</v>
      </c>
      <c r="N53" s="356"/>
      <c r="O53" s="18">
        <f t="shared" si="55"/>
        <v>396</v>
      </c>
      <c r="P53" s="426">
        <f t="shared" si="46"/>
        <v>7</v>
      </c>
      <c r="Q53" s="182">
        <v>99</v>
      </c>
      <c r="R53" s="183">
        <v>99</v>
      </c>
      <c r="S53" s="183">
        <v>99</v>
      </c>
      <c r="T53" s="425">
        <v>99</v>
      </c>
      <c r="U53" s="356"/>
      <c r="V53" s="18">
        <f t="shared" si="56"/>
        <v>396</v>
      </c>
      <c r="W53" s="362">
        <f t="shared" si="47"/>
        <v>8</v>
      </c>
      <c r="X53" s="182">
        <v>99</v>
      </c>
      <c r="Y53" s="183">
        <v>99</v>
      </c>
      <c r="Z53" s="183">
        <v>99</v>
      </c>
      <c r="AA53" s="425">
        <v>99</v>
      </c>
      <c r="AB53" s="356"/>
      <c r="AC53" s="18">
        <f t="shared" si="57"/>
        <v>396</v>
      </c>
      <c r="AD53" s="362">
        <f t="shared" si="48"/>
        <v>7</v>
      </c>
      <c r="AG53" s="182">
        <v>99</v>
      </c>
      <c r="AH53" s="183">
        <v>99</v>
      </c>
      <c r="AI53" s="183">
        <v>99</v>
      </c>
      <c r="AJ53" s="183">
        <v>99</v>
      </c>
      <c r="AK53" s="356"/>
      <c r="AL53" s="325">
        <f t="shared" si="58"/>
        <v>396</v>
      </c>
      <c r="AM53" s="178">
        <f t="shared" si="49"/>
        <v>1</v>
      </c>
      <c r="AO53" s="182">
        <v>99</v>
      </c>
      <c r="AP53" s="183">
        <v>99</v>
      </c>
      <c r="AQ53" s="183">
        <v>99</v>
      </c>
      <c r="AR53" s="183">
        <v>99</v>
      </c>
      <c r="AS53" s="356"/>
      <c r="AT53" s="205">
        <f t="shared" si="59"/>
        <v>396</v>
      </c>
      <c r="AU53" s="178">
        <f t="shared" si="50"/>
        <v>1</v>
      </c>
      <c r="AW53" s="182">
        <v>99</v>
      </c>
      <c r="AX53" s="183">
        <v>99</v>
      </c>
      <c r="AY53" s="183">
        <v>99</v>
      </c>
      <c r="AZ53" s="183">
        <v>99</v>
      </c>
      <c r="BA53" s="356"/>
      <c r="BB53" s="205">
        <f t="shared" si="60"/>
        <v>396</v>
      </c>
      <c r="BC53" s="178">
        <f t="shared" si="51"/>
        <v>1</v>
      </c>
      <c r="BE53" s="182">
        <v>99</v>
      </c>
      <c r="BF53" s="183">
        <v>99</v>
      </c>
      <c r="BG53" s="183">
        <v>99</v>
      </c>
      <c r="BH53" s="183">
        <v>99</v>
      </c>
      <c r="BI53" s="356"/>
      <c r="BJ53" s="325">
        <f t="shared" si="61"/>
        <v>396</v>
      </c>
      <c r="BK53" s="178">
        <f t="shared" si="52"/>
        <v>1</v>
      </c>
      <c r="BM53" s="132">
        <f t="shared" si="62"/>
        <v>4</v>
      </c>
      <c r="BN53" s="319">
        <f t="shared" si="53"/>
        <v>1</v>
      </c>
    </row>
  </sheetData>
  <sheetProtection/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00390625" style="0" customWidth="1"/>
    <col min="2" max="2" width="5.28125" style="3" customWidth="1"/>
    <col min="3" max="3" width="15.8515625" style="0" customWidth="1"/>
    <col min="4" max="4" width="14.8515625" style="0" customWidth="1"/>
    <col min="5" max="5" width="0.5625" style="0" customWidth="1"/>
    <col min="6" max="6" width="4.28125" style="0" customWidth="1"/>
    <col min="7" max="7" width="3.421875" style="101" customWidth="1"/>
    <col min="8" max="8" width="4.421875" style="0" customWidth="1"/>
    <col min="9" max="9" width="3.140625" style="0" customWidth="1"/>
    <col min="10" max="10" width="4.57421875" style="0" customWidth="1"/>
    <col min="11" max="11" width="3.28125" style="0" customWidth="1"/>
    <col min="12" max="12" width="0.42578125" style="0" customWidth="1"/>
    <col min="13" max="13" width="4.28125" style="0" customWidth="1"/>
    <col min="14" max="14" width="3.421875" style="101" customWidth="1"/>
    <col min="15" max="15" width="4.421875" style="0" customWidth="1"/>
    <col min="16" max="16" width="3.140625" style="0" customWidth="1"/>
    <col min="17" max="17" width="4.57421875" style="0" customWidth="1"/>
    <col min="18" max="18" width="3.28125" style="0" customWidth="1"/>
    <col min="19" max="19" width="0.5625" style="0" customWidth="1"/>
    <col min="20" max="20" width="5.57421875" style="0" customWidth="1"/>
    <col min="21" max="21" width="5.421875" style="3" customWidth="1"/>
    <col min="22" max="22" width="15.8515625" style="0" customWidth="1"/>
    <col min="23" max="23" width="14.00390625" style="0" customWidth="1"/>
    <col min="24" max="24" width="0.42578125" style="0" customWidth="1"/>
    <col min="25" max="25" width="4.28125" style="0" customWidth="1"/>
    <col min="26" max="26" width="3.421875" style="101" customWidth="1"/>
    <col min="27" max="27" width="4.421875" style="0" customWidth="1"/>
    <col min="28" max="28" width="3.140625" style="0" customWidth="1"/>
    <col min="29" max="29" width="4.57421875" style="0" customWidth="1"/>
    <col min="30" max="30" width="3.28125" style="0" customWidth="1"/>
    <col min="31" max="31" width="0.71875" style="0" customWidth="1"/>
    <col min="32" max="32" width="4.28125" style="0" customWidth="1"/>
    <col min="33" max="33" width="3.421875" style="101" customWidth="1"/>
    <col min="34" max="34" width="4.421875" style="0" customWidth="1"/>
    <col min="35" max="35" width="3.140625" style="0" customWidth="1"/>
    <col min="36" max="36" width="4.57421875" style="0" customWidth="1"/>
    <col min="37" max="37" width="3.28125" style="0" customWidth="1"/>
  </cols>
  <sheetData>
    <row r="1" spans="1:22" ht="15.75">
      <c r="A1" s="1" t="s">
        <v>78</v>
      </c>
      <c r="C1" s="1">
        <f>Finaler!A3</f>
        <v>2016</v>
      </c>
      <c r="T1" s="1" t="s">
        <v>78</v>
      </c>
      <c r="V1" s="1">
        <f>C1</f>
        <v>2016</v>
      </c>
    </row>
    <row r="2" ht="6" customHeight="1" thickBot="1"/>
    <row r="3" spans="1:37" ht="12.75">
      <c r="A3" s="23"/>
      <c r="B3" s="24"/>
      <c r="C3" s="24"/>
      <c r="D3" s="25"/>
      <c r="E3" s="3"/>
      <c r="F3" s="232" t="str">
        <f>Finaler!C3</f>
        <v>SNOA</v>
      </c>
      <c r="G3" s="233"/>
      <c r="H3" s="142"/>
      <c r="I3" s="145"/>
      <c r="J3" s="9"/>
      <c r="K3" s="105"/>
      <c r="M3" s="226" t="str">
        <f>Finaler!J3</f>
        <v>SCHOTTIS</v>
      </c>
      <c r="N3" s="227"/>
      <c r="O3" s="228"/>
      <c r="P3" s="145"/>
      <c r="Q3" s="9"/>
      <c r="R3" s="105"/>
      <c r="T3" s="23"/>
      <c r="U3" s="24"/>
      <c r="V3" s="24"/>
      <c r="W3" s="25"/>
      <c r="X3" s="3"/>
      <c r="Y3" s="67" t="str">
        <f>Finaler!Q3</f>
        <v>HAMBO</v>
      </c>
      <c r="Z3" s="238"/>
      <c r="AA3" s="142"/>
      <c r="AB3" s="145"/>
      <c r="AC3" s="9"/>
      <c r="AD3" s="105"/>
      <c r="AF3" s="199" t="str">
        <f>Finaler!X3</f>
        <v>VALS/POLKA</v>
      </c>
      <c r="AG3" s="246"/>
      <c r="AH3" s="418"/>
      <c r="AI3" s="145"/>
      <c r="AJ3" s="9"/>
      <c r="AK3" s="105"/>
    </row>
    <row r="4" spans="1:37" ht="12.75">
      <c r="A4" s="5"/>
      <c r="B4" s="154" t="s">
        <v>80</v>
      </c>
      <c r="C4" s="6"/>
      <c r="D4" s="7"/>
      <c r="F4" s="234" t="s">
        <v>84</v>
      </c>
      <c r="G4" s="235"/>
      <c r="H4" s="150" t="s">
        <v>82</v>
      </c>
      <c r="I4" s="143"/>
      <c r="J4" s="250" t="s">
        <v>83</v>
      </c>
      <c r="K4" s="251"/>
      <c r="M4" s="231" t="s">
        <v>84</v>
      </c>
      <c r="N4" s="245"/>
      <c r="O4" s="150" t="s">
        <v>82</v>
      </c>
      <c r="P4" s="143"/>
      <c r="Q4" s="229" t="s">
        <v>83</v>
      </c>
      <c r="R4" s="230"/>
      <c r="T4" s="5"/>
      <c r="U4" s="154" t="s">
        <v>80</v>
      </c>
      <c r="V4" s="6"/>
      <c r="W4" s="7"/>
      <c r="Y4" s="239" t="s">
        <v>84</v>
      </c>
      <c r="Z4" s="244"/>
      <c r="AA4" s="150" t="s">
        <v>82</v>
      </c>
      <c r="AB4" s="143"/>
      <c r="AC4" s="252" t="s">
        <v>83</v>
      </c>
      <c r="AD4" s="253"/>
      <c r="AF4" s="201" t="s">
        <v>84</v>
      </c>
      <c r="AG4" s="247"/>
      <c r="AH4" s="150" t="s">
        <v>82</v>
      </c>
      <c r="AI4" s="143"/>
      <c r="AJ4" s="260" t="s">
        <v>83</v>
      </c>
      <c r="AK4" s="261"/>
    </row>
    <row r="5" spans="1:37" ht="13.5" thickBot="1">
      <c r="A5" s="91" t="s">
        <v>45</v>
      </c>
      <c r="B5" s="153" t="s">
        <v>79</v>
      </c>
      <c r="C5" s="158" t="s">
        <v>69</v>
      </c>
      <c r="D5" s="159" t="s">
        <v>70</v>
      </c>
      <c r="F5" s="236" t="s">
        <v>81</v>
      </c>
      <c r="G5" s="237" t="s">
        <v>56</v>
      </c>
      <c r="H5" s="31" t="s">
        <v>42</v>
      </c>
      <c r="I5" s="144" t="s">
        <v>56</v>
      </c>
      <c r="J5" s="258" t="s">
        <v>42</v>
      </c>
      <c r="K5" s="259" t="s">
        <v>56</v>
      </c>
      <c r="M5" s="242" t="s">
        <v>81</v>
      </c>
      <c r="N5" s="243" t="s">
        <v>56</v>
      </c>
      <c r="O5" s="31" t="s">
        <v>42</v>
      </c>
      <c r="P5" s="144" t="s">
        <v>56</v>
      </c>
      <c r="Q5" s="256" t="s">
        <v>42</v>
      </c>
      <c r="R5" s="257" t="s">
        <v>56</v>
      </c>
      <c r="T5" s="91" t="s">
        <v>45</v>
      </c>
      <c r="U5" s="153" t="s">
        <v>79</v>
      </c>
      <c r="V5" s="152" t="s">
        <v>69</v>
      </c>
      <c r="W5" s="149" t="s">
        <v>70</v>
      </c>
      <c r="Y5" s="240" t="s">
        <v>81</v>
      </c>
      <c r="Z5" s="241" t="s">
        <v>56</v>
      </c>
      <c r="AA5" s="31" t="s">
        <v>42</v>
      </c>
      <c r="AB5" s="144" t="s">
        <v>56</v>
      </c>
      <c r="AC5" s="254" t="s">
        <v>42</v>
      </c>
      <c r="AD5" s="255" t="s">
        <v>56</v>
      </c>
      <c r="AF5" s="248" t="s">
        <v>81</v>
      </c>
      <c r="AG5" s="249" t="s">
        <v>56</v>
      </c>
      <c r="AH5" s="31" t="s">
        <v>42</v>
      </c>
      <c r="AI5" s="144" t="s">
        <v>56</v>
      </c>
      <c r="AJ5" s="262" t="s">
        <v>42</v>
      </c>
      <c r="AK5" s="263" t="s">
        <v>56</v>
      </c>
    </row>
    <row r="6" spans="1:37" s="75" customFormat="1" ht="12.75">
      <c r="A6" s="213" t="s">
        <v>21</v>
      </c>
      <c r="B6" s="289">
        <f>'Resultat Snörakan'!B8</f>
        <v>1</v>
      </c>
      <c r="C6" s="290" t="str">
        <f>'Resultat Snörakan'!C8</f>
        <v>Lena Serrander</v>
      </c>
      <c r="D6" s="291" t="str">
        <f>'Resultat Snörakan'!D8</f>
        <v>Jan Serrander</v>
      </c>
      <c r="F6" s="128">
        <f>Finaler!H6</f>
        <v>12</v>
      </c>
      <c r="G6" s="223">
        <f>Finaler!I6</f>
        <v>2</v>
      </c>
      <c r="H6" s="218">
        <f>'Resultat Snörakan'!E8</f>
        <v>72</v>
      </c>
      <c r="I6" s="219">
        <f>'Resultat Snörakan'!F8</f>
        <v>2</v>
      </c>
      <c r="J6" s="218">
        <f>Finaler!AL6</f>
        <v>396</v>
      </c>
      <c r="K6" s="220">
        <f>Finaler!AM6</f>
        <v>1</v>
      </c>
      <c r="M6" s="128">
        <f>Finaler!O6</f>
        <v>29</v>
      </c>
      <c r="N6" s="223">
        <f>Finaler!P6</f>
        <v>8</v>
      </c>
      <c r="O6" s="218">
        <f>'Resultat Snörakan'!G8</f>
        <v>61</v>
      </c>
      <c r="P6" s="219">
        <f>'Resultat Snörakan'!H8</f>
        <v>5</v>
      </c>
      <c r="Q6" s="218">
        <f>Finaler!AT6</f>
        <v>396</v>
      </c>
      <c r="R6" s="220">
        <f>Finaler!AU6</f>
        <v>1</v>
      </c>
      <c r="T6" s="282" t="s">
        <v>21</v>
      </c>
      <c r="U6" s="289">
        <f>B6</f>
        <v>1</v>
      </c>
      <c r="V6" s="292" t="str">
        <f>C6</f>
        <v>Lena Serrander</v>
      </c>
      <c r="W6" s="291" t="str">
        <f>D6</f>
        <v>Jan Serrander</v>
      </c>
      <c r="Y6" s="129">
        <f>Finaler!V6</f>
        <v>18</v>
      </c>
      <c r="Z6" s="293">
        <f>Finaler!W6</f>
        <v>4</v>
      </c>
      <c r="AA6" s="294">
        <f>'Resultat Snörakan'!I8</f>
        <v>70</v>
      </c>
      <c r="AB6" s="295">
        <f>'Resultat Snörakan'!J8</f>
        <v>4</v>
      </c>
      <c r="AC6" s="221">
        <f>Finaler!BB6</f>
        <v>396</v>
      </c>
      <c r="AD6" s="288">
        <f>Finaler!BC6</f>
        <v>1</v>
      </c>
      <c r="AF6" s="129">
        <f>Finaler!AC6</f>
        <v>14</v>
      </c>
      <c r="AG6" s="293">
        <f>Finaler!AD6</f>
        <v>3</v>
      </c>
      <c r="AH6" s="294">
        <f>'Resultat Snörakan'!K8</f>
        <v>72</v>
      </c>
      <c r="AI6" s="295">
        <f>'Resultat Snörakan'!L8</f>
        <v>3</v>
      </c>
      <c r="AJ6" s="221">
        <f>Finaler!BJ6</f>
        <v>396</v>
      </c>
      <c r="AK6" s="288">
        <f>Finaler!BK6</f>
        <v>1</v>
      </c>
    </row>
    <row r="7" spans="1:37" s="75" customFormat="1" ht="12.75">
      <c r="A7" s="213" t="s">
        <v>22</v>
      </c>
      <c r="B7" s="313">
        <f>'Resultat Snörakan'!B9</f>
        <v>2</v>
      </c>
      <c r="C7" s="215" t="str">
        <f>'Resultat Snörakan'!C9</f>
        <v>Annika Carlsson</v>
      </c>
      <c r="D7" s="216" t="str">
        <f>'Resultat Snörakan'!D9</f>
        <v>Christian Götmar</v>
      </c>
      <c r="F7" s="125">
        <f>Finaler!H7</f>
        <v>396</v>
      </c>
      <c r="G7" s="217">
        <f>Finaler!I7</f>
        <v>9</v>
      </c>
      <c r="H7" s="218">
        <f>'Resultat Snörakan'!E9</f>
        <v>37</v>
      </c>
      <c r="I7" s="219">
        <f>'Resultat Snörakan'!F9</f>
        <v>15</v>
      </c>
      <c r="J7" s="218">
        <f>Finaler!AL7</f>
        <v>396</v>
      </c>
      <c r="K7" s="220">
        <f>Finaler!AM7</f>
        <v>1</v>
      </c>
      <c r="M7" s="125">
        <f>Finaler!O7</f>
        <v>396</v>
      </c>
      <c r="N7" s="217">
        <f>Finaler!P7</f>
        <v>9</v>
      </c>
      <c r="O7" s="126">
        <f>'Resultat Snörakan'!G9</f>
        <v>43</v>
      </c>
      <c r="P7" s="296">
        <f>'Resultat Snörakan'!H9</f>
        <v>14</v>
      </c>
      <c r="Q7" s="218">
        <f>Finaler!AT7</f>
        <v>396</v>
      </c>
      <c r="R7" s="220">
        <f>Finaler!AU7</f>
        <v>1</v>
      </c>
      <c r="T7" s="213" t="s">
        <v>22</v>
      </c>
      <c r="U7" s="214">
        <f>B7</f>
        <v>2</v>
      </c>
      <c r="V7" s="222" t="str">
        <f aca="true" t="shared" si="0" ref="V7:V25">C7</f>
        <v>Annika Carlsson</v>
      </c>
      <c r="W7" s="216" t="str">
        <f aca="true" t="shared" si="1" ref="W7:W25">D7</f>
        <v>Christian Götmar</v>
      </c>
      <c r="Y7" s="128">
        <f>Finaler!V7</f>
        <v>396</v>
      </c>
      <c r="Z7" s="223">
        <f>Finaler!W7</f>
        <v>9</v>
      </c>
      <c r="AA7" s="218">
        <f>'Resultat Snörakan'!I9</f>
        <v>34</v>
      </c>
      <c r="AB7" s="219">
        <f>'Resultat Snörakan'!J9</f>
        <v>16</v>
      </c>
      <c r="AC7" s="126">
        <f>Finaler!BB7</f>
        <v>396</v>
      </c>
      <c r="AD7" s="177">
        <f>Finaler!BC7</f>
        <v>1</v>
      </c>
      <c r="AF7" s="128">
        <f>Finaler!AC7</f>
        <v>396</v>
      </c>
      <c r="AG7" s="223">
        <f>Finaler!AD7</f>
        <v>9</v>
      </c>
      <c r="AH7" s="218">
        <f>'Resultat Snörakan'!K9</f>
        <v>30</v>
      </c>
      <c r="AI7" s="219">
        <f>'Resultat Snörakan'!L9</f>
        <v>16</v>
      </c>
      <c r="AJ7" s="126">
        <f>Finaler!BJ7</f>
        <v>396</v>
      </c>
      <c r="AK7" s="177">
        <f>Finaler!BK7</f>
        <v>1</v>
      </c>
    </row>
    <row r="8" spans="1:37" s="75" customFormat="1" ht="12.75">
      <c r="A8" s="213" t="s">
        <v>23</v>
      </c>
      <c r="B8" s="313">
        <f>'Resultat Snörakan'!B10</f>
        <v>3</v>
      </c>
      <c r="C8" s="215" t="str">
        <f>'Resultat Snörakan'!C10</f>
        <v>Elisabeth Carlsson</v>
      </c>
      <c r="D8" s="216" t="str">
        <f>'Resultat Snörakan'!D10</f>
        <v>Daniel Carlsson</v>
      </c>
      <c r="F8" s="125">
        <f>Finaler!H8</f>
        <v>396</v>
      </c>
      <c r="G8" s="217">
        <f>Finaler!I8</f>
        <v>9</v>
      </c>
      <c r="H8" s="218">
        <f>'Resultat Snörakan'!E10</f>
        <v>53</v>
      </c>
      <c r="I8" s="219">
        <f>'Resultat Snörakan'!F10</f>
        <v>9</v>
      </c>
      <c r="J8" s="218">
        <f>Finaler!AL8</f>
        <v>396</v>
      </c>
      <c r="K8" s="220">
        <f>Finaler!AM8</f>
        <v>1</v>
      </c>
      <c r="M8" s="125">
        <f>Finaler!O8</f>
        <v>396</v>
      </c>
      <c r="N8" s="217">
        <f>Finaler!P8</f>
        <v>9</v>
      </c>
      <c r="O8" s="221">
        <f>'Resultat Snörakan'!G10</f>
        <v>53</v>
      </c>
      <c r="P8" s="219">
        <f>'Resultat Snörakan'!H10</f>
        <v>12</v>
      </c>
      <c r="Q8" s="218">
        <f>Finaler!AT8</f>
        <v>396</v>
      </c>
      <c r="R8" s="220">
        <f>Finaler!AU8</f>
        <v>1</v>
      </c>
      <c r="T8" s="213" t="s">
        <v>23</v>
      </c>
      <c r="U8" s="313">
        <f aca="true" t="shared" si="2" ref="U8:U25">B8</f>
        <v>3</v>
      </c>
      <c r="V8" s="222" t="str">
        <f t="shared" si="0"/>
        <v>Elisabeth Carlsson</v>
      </c>
      <c r="W8" s="216" t="str">
        <f t="shared" si="1"/>
        <v>Daniel Carlsson</v>
      </c>
      <c r="Y8" s="128">
        <f>Finaler!V8</f>
        <v>30</v>
      </c>
      <c r="Z8" s="223">
        <f>Finaler!W8</f>
        <v>8</v>
      </c>
      <c r="AA8" s="218">
        <f>'Resultat Snörakan'!I10</f>
        <v>59</v>
      </c>
      <c r="AB8" s="219">
        <f>'Resultat Snörakan'!J10</f>
        <v>8</v>
      </c>
      <c r="AC8" s="126">
        <f>Finaler!BB8</f>
        <v>396</v>
      </c>
      <c r="AD8" s="177">
        <f>Finaler!BC8</f>
        <v>1</v>
      </c>
      <c r="AF8" s="128">
        <f>Finaler!AC8</f>
        <v>29</v>
      </c>
      <c r="AG8" s="223">
        <f>Finaler!AD8</f>
        <v>8</v>
      </c>
      <c r="AH8" s="218">
        <f>'Resultat Snörakan'!K10</f>
        <v>55</v>
      </c>
      <c r="AI8" s="219">
        <f>'Resultat Snörakan'!L10</f>
        <v>8</v>
      </c>
      <c r="AJ8" s="126">
        <f>Finaler!BJ8</f>
        <v>396</v>
      </c>
      <c r="AK8" s="177">
        <f>Finaler!BK8</f>
        <v>1</v>
      </c>
    </row>
    <row r="9" spans="1:37" s="75" customFormat="1" ht="12.75">
      <c r="A9" s="213" t="s">
        <v>24</v>
      </c>
      <c r="B9" s="313">
        <f>'Resultat Snörakan'!B11</f>
        <v>4</v>
      </c>
      <c r="C9" s="215" t="str">
        <f>'Resultat Snörakan'!C11</f>
        <v>Katja Fabian</v>
      </c>
      <c r="D9" s="216" t="str">
        <f>'Resultat Snörakan'!D11</f>
        <v>Ingrid Mårtensson</v>
      </c>
      <c r="F9" s="125">
        <f>Finaler!H9</f>
        <v>396</v>
      </c>
      <c r="G9" s="217">
        <f>Finaler!I9</f>
        <v>9</v>
      </c>
      <c r="H9" s="218">
        <f>'Resultat Snörakan'!E11</f>
        <v>28</v>
      </c>
      <c r="I9" s="219">
        <f>'Resultat Snörakan'!F11</f>
        <v>16</v>
      </c>
      <c r="J9" s="218">
        <f>Finaler!AL9</f>
        <v>396</v>
      </c>
      <c r="K9" s="220">
        <f>Finaler!AM9</f>
        <v>1</v>
      </c>
      <c r="M9" s="125">
        <f>Finaler!O9</f>
        <v>396</v>
      </c>
      <c r="N9" s="217">
        <f>Finaler!P9</f>
        <v>9</v>
      </c>
      <c r="O9" s="221">
        <f>'Resultat Snörakan'!G11</f>
        <v>30</v>
      </c>
      <c r="P9" s="219">
        <f>'Resultat Snörakan'!H11</f>
        <v>17</v>
      </c>
      <c r="Q9" s="218">
        <f>Finaler!AT9</f>
        <v>396</v>
      </c>
      <c r="R9" s="220">
        <f>Finaler!AU9</f>
        <v>1</v>
      </c>
      <c r="T9" s="213" t="s">
        <v>24</v>
      </c>
      <c r="U9" s="313">
        <f t="shared" si="2"/>
        <v>4</v>
      </c>
      <c r="V9" s="222" t="str">
        <f t="shared" si="0"/>
        <v>Katja Fabian</v>
      </c>
      <c r="W9" s="216" t="str">
        <f t="shared" si="1"/>
        <v>Ingrid Mårtensson</v>
      </c>
      <c r="Y9" s="128">
        <f>Finaler!V9</f>
        <v>396</v>
      </c>
      <c r="Z9" s="223">
        <f>Finaler!W9</f>
        <v>9</v>
      </c>
      <c r="AA9" s="218">
        <f>'Resultat Snörakan'!I11</f>
        <v>26</v>
      </c>
      <c r="AB9" s="219">
        <f>'Resultat Snörakan'!J11</f>
        <v>18</v>
      </c>
      <c r="AC9" s="126">
        <f>Finaler!BB9</f>
        <v>396</v>
      </c>
      <c r="AD9" s="177">
        <f>Finaler!BC9</f>
        <v>1</v>
      </c>
      <c r="AF9" s="128">
        <f>Finaler!AC9</f>
        <v>396</v>
      </c>
      <c r="AG9" s="223">
        <f>Finaler!AD9</f>
        <v>9</v>
      </c>
      <c r="AH9" s="218">
        <f>'Resultat Snörakan'!K11</f>
        <v>27</v>
      </c>
      <c r="AI9" s="219">
        <f>'Resultat Snörakan'!L11</f>
        <v>17</v>
      </c>
      <c r="AJ9" s="126">
        <f>Finaler!BJ9</f>
        <v>396</v>
      </c>
      <c r="AK9" s="177">
        <f>Finaler!BK9</f>
        <v>1</v>
      </c>
    </row>
    <row r="10" spans="1:37" s="75" customFormat="1" ht="12.75">
      <c r="A10" s="213" t="s">
        <v>25</v>
      </c>
      <c r="B10" s="313">
        <f>'Resultat Snörakan'!B12</f>
        <v>5</v>
      </c>
      <c r="C10" s="215" t="str">
        <f>'Resultat Snörakan'!C12</f>
        <v>Madelen Ehlis</v>
      </c>
      <c r="D10" s="216" t="str">
        <f>'Resultat Snörakan'!D12</f>
        <v>Bo Ehlis</v>
      </c>
      <c r="F10" s="125">
        <f>Finaler!H10</f>
        <v>18</v>
      </c>
      <c r="G10" s="217">
        <f>Finaler!I10</f>
        <v>4</v>
      </c>
      <c r="H10" s="218">
        <f>'Resultat Snörakan'!E12</f>
        <v>64</v>
      </c>
      <c r="I10" s="219">
        <f>'Resultat Snörakan'!F12</f>
        <v>5</v>
      </c>
      <c r="J10" s="218">
        <f>Finaler!AL10</f>
        <v>396</v>
      </c>
      <c r="K10" s="220">
        <f>Finaler!AM10</f>
        <v>1</v>
      </c>
      <c r="M10" s="125">
        <f>Finaler!O10</f>
        <v>25</v>
      </c>
      <c r="N10" s="217">
        <f>Finaler!P10</f>
        <v>6</v>
      </c>
      <c r="O10" s="221">
        <f>'Resultat Snörakan'!G12</f>
        <v>60</v>
      </c>
      <c r="P10" s="219">
        <f>'Resultat Snörakan'!H12</f>
        <v>7</v>
      </c>
      <c r="Q10" s="218">
        <f>Finaler!AT10</f>
        <v>396</v>
      </c>
      <c r="R10" s="220">
        <f>Finaler!AU10</f>
        <v>1</v>
      </c>
      <c r="T10" s="213" t="s">
        <v>25</v>
      </c>
      <c r="U10" s="313">
        <f t="shared" si="2"/>
        <v>5</v>
      </c>
      <c r="V10" s="222" t="str">
        <f t="shared" si="0"/>
        <v>Madelen Ehlis</v>
      </c>
      <c r="W10" s="216" t="str">
        <f t="shared" si="1"/>
        <v>Bo Ehlis</v>
      </c>
      <c r="Y10" s="128">
        <f>Finaler!V10</f>
        <v>19</v>
      </c>
      <c r="Z10" s="223">
        <f>Finaler!W10</f>
        <v>5</v>
      </c>
      <c r="AA10" s="218">
        <f>'Resultat Snörakan'!I12</f>
        <v>63</v>
      </c>
      <c r="AB10" s="219">
        <f>'Resultat Snörakan'!J12</f>
        <v>5</v>
      </c>
      <c r="AC10" s="126">
        <f>Finaler!BB10</f>
        <v>396</v>
      </c>
      <c r="AD10" s="177">
        <f>Finaler!BC10</f>
        <v>1</v>
      </c>
      <c r="AF10" s="128">
        <f>Finaler!AC10</f>
        <v>19</v>
      </c>
      <c r="AG10" s="223">
        <f>Finaler!AD10</f>
        <v>5</v>
      </c>
      <c r="AH10" s="218">
        <f>'Resultat Snörakan'!K12</f>
        <v>63</v>
      </c>
      <c r="AI10" s="219">
        <f>'Resultat Snörakan'!L12</f>
        <v>6</v>
      </c>
      <c r="AJ10" s="126">
        <f>Finaler!BJ10</f>
        <v>396</v>
      </c>
      <c r="AK10" s="177">
        <f>Finaler!BK10</f>
        <v>1</v>
      </c>
    </row>
    <row r="11" spans="1:37" s="75" customFormat="1" ht="12.75">
      <c r="A11" s="213" t="s">
        <v>26</v>
      </c>
      <c r="B11" s="313">
        <f>'Resultat Snörakan'!B13</f>
        <v>6</v>
      </c>
      <c r="C11" s="215" t="str">
        <f>'Resultat Snörakan'!C13</f>
        <v>Malin Frelin</v>
      </c>
      <c r="D11" s="216" t="str">
        <f>'Resultat Snörakan'!D13</f>
        <v>Emil Wintercorn</v>
      </c>
      <c r="F11" s="125">
        <f>Finaler!H11</f>
        <v>396</v>
      </c>
      <c r="G11" s="217">
        <f>Finaler!I11</f>
        <v>9</v>
      </c>
      <c r="H11" s="218">
        <f>'Resultat Snörakan'!E13</f>
        <v>49</v>
      </c>
      <c r="I11" s="219">
        <f>'Resultat Snörakan'!F13</f>
        <v>11</v>
      </c>
      <c r="J11" s="218">
        <f>Finaler!AL11</f>
        <v>396</v>
      </c>
      <c r="K11" s="220">
        <f>Finaler!AM11</f>
        <v>1</v>
      </c>
      <c r="M11" s="125">
        <f>Finaler!O11</f>
        <v>396</v>
      </c>
      <c r="N11" s="217">
        <f>Finaler!P11</f>
        <v>9</v>
      </c>
      <c r="O11" s="221">
        <f>'Resultat Snörakan'!G13</f>
        <v>57</v>
      </c>
      <c r="P11" s="219">
        <f>'Resultat Snörakan'!H13</f>
        <v>9</v>
      </c>
      <c r="Q11" s="218">
        <f>Finaler!AT11</f>
        <v>396</v>
      </c>
      <c r="R11" s="220">
        <f>Finaler!AU11</f>
        <v>1</v>
      </c>
      <c r="T11" s="213" t="s">
        <v>26</v>
      </c>
      <c r="U11" s="313">
        <f t="shared" si="2"/>
        <v>6</v>
      </c>
      <c r="V11" s="222" t="str">
        <f t="shared" si="0"/>
        <v>Malin Frelin</v>
      </c>
      <c r="W11" s="216" t="str">
        <f t="shared" si="1"/>
        <v>Emil Wintercorn</v>
      </c>
      <c r="Y11" s="128">
        <f>Finaler!V11</f>
        <v>396</v>
      </c>
      <c r="Z11" s="223">
        <f>Finaler!W11</f>
        <v>9</v>
      </c>
      <c r="AA11" s="218">
        <f>'Resultat Snörakan'!I13</f>
        <v>56</v>
      </c>
      <c r="AB11" s="219">
        <f>'Resultat Snörakan'!J13</f>
        <v>11</v>
      </c>
      <c r="AC11" s="126">
        <f>Finaler!BB11</f>
        <v>396</v>
      </c>
      <c r="AD11" s="177">
        <f>Finaler!BC11</f>
        <v>1</v>
      </c>
      <c r="AF11" s="128">
        <f>Finaler!AC11</f>
        <v>396</v>
      </c>
      <c r="AG11" s="223">
        <f>Finaler!AD11</f>
        <v>9</v>
      </c>
      <c r="AH11" s="218">
        <f>'Resultat Snörakan'!K13</f>
        <v>41</v>
      </c>
      <c r="AI11" s="219">
        <f>'Resultat Snörakan'!L13</f>
        <v>13</v>
      </c>
      <c r="AJ11" s="126">
        <f>Finaler!BJ11</f>
        <v>396</v>
      </c>
      <c r="AK11" s="177">
        <f>Finaler!BK11</f>
        <v>1</v>
      </c>
    </row>
    <row r="12" spans="1:37" s="75" customFormat="1" ht="12.75">
      <c r="A12" s="213" t="s">
        <v>22</v>
      </c>
      <c r="B12" s="313">
        <f>'Resultat Snörakan'!B14</f>
        <v>7</v>
      </c>
      <c r="C12" s="215" t="str">
        <f>'Resultat Snörakan'!C14</f>
        <v>Carina Holmberg</v>
      </c>
      <c r="D12" s="216" t="str">
        <f>'Resultat Snörakan'!D14</f>
        <v>Jonas Carlsson</v>
      </c>
      <c r="F12" s="125">
        <f>Finaler!H12</f>
        <v>13</v>
      </c>
      <c r="G12" s="217">
        <f>Finaler!I12</f>
        <v>3</v>
      </c>
      <c r="H12" s="218">
        <f>'Resultat Snörakan'!E14</f>
        <v>71</v>
      </c>
      <c r="I12" s="219">
        <f>'Resultat Snörakan'!F14</f>
        <v>3</v>
      </c>
      <c r="J12" s="218">
        <f>Finaler!AL12</f>
        <v>396</v>
      </c>
      <c r="K12" s="220">
        <f>Finaler!AM12</f>
        <v>1</v>
      </c>
      <c r="M12" s="125">
        <f>Finaler!O12</f>
        <v>9</v>
      </c>
      <c r="N12" s="217">
        <f>Finaler!P12</f>
        <v>2</v>
      </c>
      <c r="O12" s="221">
        <f>'Resultat Snörakan'!G14</f>
        <v>72</v>
      </c>
      <c r="P12" s="219">
        <f>'Resultat Snörakan'!H14</f>
        <v>3</v>
      </c>
      <c r="Q12" s="218">
        <f>Finaler!AT12</f>
        <v>396</v>
      </c>
      <c r="R12" s="220">
        <f>Finaler!AU12</f>
        <v>1</v>
      </c>
      <c r="T12" s="213" t="s">
        <v>22</v>
      </c>
      <c r="U12" s="313">
        <f t="shared" si="2"/>
        <v>7</v>
      </c>
      <c r="V12" s="222" t="str">
        <f t="shared" si="0"/>
        <v>Carina Holmberg</v>
      </c>
      <c r="W12" s="216" t="str">
        <f t="shared" si="1"/>
        <v>Jonas Carlsson</v>
      </c>
      <c r="Y12" s="128">
        <f>Finaler!V12</f>
        <v>9</v>
      </c>
      <c r="Z12" s="223">
        <f>Finaler!W12</f>
        <v>2</v>
      </c>
      <c r="AA12" s="218">
        <f>'Resultat Snörakan'!I14</f>
        <v>75</v>
      </c>
      <c r="AB12" s="219">
        <f>'Resultat Snörakan'!J14</f>
        <v>2</v>
      </c>
      <c r="AC12" s="126">
        <f>Finaler!BB12</f>
        <v>396</v>
      </c>
      <c r="AD12" s="177">
        <f>Finaler!BC12</f>
        <v>1</v>
      </c>
      <c r="AF12" s="128">
        <f>Finaler!AC12</f>
        <v>9</v>
      </c>
      <c r="AG12" s="223">
        <f>Finaler!AD12</f>
        <v>1</v>
      </c>
      <c r="AH12" s="218">
        <f>'Resultat Snörakan'!K14</f>
        <v>75</v>
      </c>
      <c r="AI12" s="219">
        <f>'Resultat Snörakan'!L14</f>
        <v>2</v>
      </c>
      <c r="AJ12" s="126">
        <f>Finaler!BJ12</f>
        <v>396</v>
      </c>
      <c r="AK12" s="177">
        <f>Finaler!BK12</f>
        <v>1</v>
      </c>
    </row>
    <row r="13" spans="1:37" s="75" customFormat="1" ht="12.75">
      <c r="A13" s="213" t="s">
        <v>26</v>
      </c>
      <c r="B13" s="313">
        <f>'Resultat Snörakan'!B15</f>
        <v>8</v>
      </c>
      <c r="C13" s="215" t="str">
        <f>'Resultat Snörakan'!C15</f>
        <v>Åsa Thulin</v>
      </c>
      <c r="D13" s="216" t="str">
        <f>'Resultat Snörakan'!D15</f>
        <v>Mikael Magnusson</v>
      </c>
      <c r="F13" s="125">
        <f>Finaler!H13</f>
        <v>396</v>
      </c>
      <c r="G13" s="217">
        <f>Finaler!I13</f>
        <v>9</v>
      </c>
      <c r="H13" s="218">
        <f>'Resultat Snörakan'!E15</f>
        <v>38</v>
      </c>
      <c r="I13" s="219">
        <f>'Resultat Snörakan'!F15</f>
        <v>14</v>
      </c>
      <c r="J13" s="218">
        <f>Finaler!AL13</f>
        <v>396</v>
      </c>
      <c r="K13" s="220">
        <f>Finaler!AM13</f>
        <v>1</v>
      </c>
      <c r="M13" s="125">
        <f>Finaler!O13</f>
        <v>396</v>
      </c>
      <c r="N13" s="217">
        <f>Finaler!P13</f>
        <v>9</v>
      </c>
      <c r="O13" s="221">
        <f>'Resultat Snörakan'!G15</f>
        <v>33</v>
      </c>
      <c r="P13" s="219">
        <f>'Resultat Snörakan'!H15</f>
        <v>16</v>
      </c>
      <c r="Q13" s="218">
        <f>Finaler!AT13</f>
        <v>396</v>
      </c>
      <c r="R13" s="220">
        <f>Finaler!AU13</f>
        <v>1</v>
      </c>
      <c r="T13" s="213" t="s">
        <v>26</v>
      </c>
      <c r="U13" s="313">
        <f t="shared" si="2"/>
        <v>8</v>
      </c>
      <c r="V13" s="222" t="str">
        <f t="shared" si="0"/>
        <v>Åsa Thulin</v>
      </c>
      <c r="W13" s="216" t="str">
        <f t="shared" si="1"/>
        <v>Mikael Magnusson</v>
      </c>
      <c r="Y13" s="128">
        <f>Finaler!V13</f>
        <v>396</v>
      </c>
      <c r="Z13" s="223">
        <f>Finaler!W13</f>
        <v>9</v>
      </c>
      <c r="AA13" s="218">
        <f>'Resultat Snörakan'!I15</f>
        <v>32</v>
      </c>
      <c r="AB13" s="219">
        <f>'Resultat Snörakan'!J15</f>
        <v>17</v>
      </c>
      <c r="AC13" s="126">
        <f>Finaler!BB13</f>
        <v>396</v>
      </c>
      <c r="AD13" s="177">
        <f>Finaler!BC13</f>
        <v>1</v>
      </c>
      <c r="AF13" s="128">
        <f>Finaler!AC13</f>
        <v>396</v>
      </c>
      <c r="AG13" s="223">
        <f>Finaler!AD13</f>
        <v>9</v>
      </c>
      <c r="AH13" s="218">
        <f>'Resultat Snörakan'!K15</f>
        <v>36</v>
      </c>
      <c r="AI13" s="219">
        <f>'Resultat Snörakan'!L15</f>
        <v>15</v>
      </c>
      <c r="AJ13" s="126">
        <f>Finaler!BJ13</f>
        <v>396</v>
      </c>
      <c r="AK13" s="177">
        <f>Finaler!BK13</f>
        <v>1</v>
      </c>
    </row>
    <row r="14" spans="1:37" s="75" customFormat="1" ht="12.75">
      <c r="A14" s="224"/>
      <c r="B14" s="313">
        <f>'Resultat Snörakan'!B16</f>
        <v>9</v>
      </c>
      <c r="C14" s="215" t="str">
        <f>'Resultat Snörakan'!C16</f>
        <v>Marina Viström</v>
      </c>
      <c r="D14" s="216" t="str">
        <f>'Resultat Snörakan'!D16</f>
        <v>Elena Lantz</v>
      </c>
      <c r="F14" s="125">
        <f>Finaler!H14</f>
        <v>396</v>
      </c>
      <c r="G14" s="217">
        <f>Finaler!I14</f>
        <v>9</v>
      </c>
      <c r="H14" s="218">
        <f>'Resultat Snörakan'!E16</f>
        <v>48</v>
      </c>
      <c r="I14" s="219">
        <f>'Resultat Snörakan'!F16</f>
        <v>12</v>
      </c>
      <c r="J14" s="218">
        <f>Finaler!AL14</f>
        <v>396</v>
      </c>
      <c r="K14" s="220">
        <f>Finaler!AM14</f>
        <v>1</v>
      </c>
      <c r="M14" s="125">
        <f>Finaler!O14</f>
        <v>396</v>
      </c>
      <c r="N14" s="217">
        <f>Finaler!P14</f>
        <v>9</v>
      </c>
      <c r="O14" s="221">
        <f>'Resultat Snörakan'!G16</f>
        <v>42</v>
      </c>
      <c r="P14" s="219">
        <f>'Resultat Snörakan'!H16</f>
        <v>15</v>
      </c>
      <c r="Q14" s="218">
        <f>Finaler!AT14</f>
        <v>396</v>
      </c>
      <c r="R14" s="220">
        <f>Finaler!AU14</f>
        <v>1</v>
      </c>
      <c r="T14" s="224"/>
      <c r="U14" s="313">
        <f t="shared" si="2"/>
        <v>9</v>
      </c>
      <c r="V14" s="222" t="str">
        <f t="shared" si="0"/>
        <v>Marina Viström</v>
      </c>
      <c r="W14" s="216" t="str">
        <f t="shared" si="1"/>
        <v>Elena Lantz</v>
      </c>
      <c r="Y14" s="128">
        <f>Finaler!V14</f>
        <v>396</v>
      </c>
      <c r="Z14" s="223">
        <f>Finaler!W14</f>
        <v>9</v>
      </c>
      <c r="AA14" s="218">
        <f>'Resultat Snörakan'!I16</f>
        <v>52</v>
      </c>
      <c r="AB14" s="219">
        <f>'Resultat Snörakan'!J16</f>
        <v>14</v>
      </c>
      <c r="AC14" s="126">
        <f>Finaler!BB14</f>
        <v>396</v>
      </c>
      <c r="AD14" s="177">
        <f>Finaler!BC14</f>
        <v>1</v>
      </c>
      <c r="AF14" s="128">
        <f>Finaler!AC14</f>
        <v>396</v>
      </c>
      <c r="AG14" s="223">
        <f>Finaler!AD14</f>
        <v>9</v>
      </c>
      <c r="AH14" s="218">
        <f>'Resultat Snörakan'!K16</f>
        <v>47</v>
      </c>
      <c r="AI14" s="219">
        <f>'Resultat Snörakan'!L16</f>
        <v>11</v>
      </c>
      <c r="AJ14" s="126">
        <f>Finaler!BJ14</f>
        <v>396</v>
      </c>
      <c r="AK14" s="177">
        <f>Finaler!BK14</f>
        <v>1</v>
      </c>
    </row>
    <row r="15" spans="1:37" s="75" customFormat="1" ht="12.75">
      <c r="A15" s="224"/>
      <c r="B15" s="313">
        <f>'Resultat Snörakan'!B17</f>
        <v>10</v>
      </c>
      <c r="C15" s="215" t="str">
        <f>'Resultat Snörakan'!C17</f>
        <v>Josefin Brandén</v>
      </c>
      <c r="D15" s="216" t="str">
        <f>'Resultat Snörakan'!D17</f>
        <v>Samuel Carlsson</v>
      </c>
      <c r="F15" s="125">
        <f>Finaler!H15</f>
        <v>21</v>
      </c>
      <c r="G15" s="217">
        <f>Finaler!I15</f>
        <v>6</v>
      </c>
      <c r="H15" s="218">
        <f>'Resultat Snörakan'!E17</f>
        <v>63</v>
      </c>
      <c r="I15" s="219">
        <f>'Resultat Snörakan'!F17</f>
        <v>6</v>
      </c>
      <c r="J15" s="218">
        <f>Finaler!AL15</f>
        <v>396</v>
      </c>
      <c r="K15" s="220">
        <f>Finaler!AM15</f>
        <v>1</v>
      </c>
      <c r="M15" s="125">
        <f>Finaler!O15</f>
        <v>21</v>
      </c>
      <c r="N15" s="217">
        <f>Finaler!P15</f>
        <v>5</v>
      </c>
      <c r="O15" s="221">
        <f>'Resultat Snörakan'!G17</f>
        <v>61</v>
      </c>
      <c r="P15" s="219">
        <f>'Resultat Snörakan'!H17</f>
        <v>5</v>
      </c>
      <c r="Q15" s="218">
        <f>Finaler!AT15</f>
        <v>396</v>
      </c>
      <c r="R15" s="220">
        <f>Finaler!AU15</f>
        <v>1</v>
      </c>
      <c r="T15" s="224"/>
      <c r="U15" s="313">
        <f t="shared" si="2"/>
        <v>10</v>
      </c>
      <c r="V15" s="222" t="str">
        <f t="shared" si="0"/>
        <v>Josefin Brandén</v>
      </c>
      <c r="W15" s="216" t="str">
        <f t="shared" si="1"/>
        <v>Samuel Carlsson</v>
      </c>
      <c r="Y15" s="128">
        <f>Finaler!V15</f>
        <v>25</v>
      </c>
      <c r="Z15" s="223">
        <f>Finaler!W15</f>
        <v>7</v>
      </c>
      <c r="AA15" s="218">
        <f>'Resultat Snörakan'!I17</f>
        <v>62</v>
      </c>
      <c r="AB15" s="219">
        <f>'Resultat Snörakan'!J17</f>
        <v>7</v>
      </c>
      <c r="AC15" s="126">
        <f>Finaler!BB15</f>
        <v>396</v>
      </c>
      <c r="AD15" s="177">
        <f>Finaler!BC15</f>
        <v>1</v>
      </c>
      <c r="AF15" s="128">
        <f>Finaler!AC15</f>
        <v>396</v>
      </c>
      <c r="AG15" s="223">
        <f>Finaler!AD15</f>
        <v>9</v>
      </c>
      <c r="AH15" s="218">
        <f>'Resultat Snörakan'!K17</f>
        <v>50</v>
      </c>
      <c r="AI15" s="219">
        <f>'Resultat Snörakan'!L17</f>
        <v>9</v>
      </c>
      <c r="AJ15" s="126">
        <f>Finaler!BJ15</f>
        <v>396</v>
      </c>
      <c r="AK15" s="177">
        <f>Finaler!BK15</f>
        <v>1</v>
      </c>
    </row>
    <row r="16" spans="1:37" s="75" customFormat="1" ht="12.75">
      <c r="A16" s="224"/>
      <c r="B16" s="313">
        <f>'Resultat Snörakan'!B18</f>
        <v>11</v>
      </c>
      <c r="C16" s="215" t="str">
        <f>'Resultat Snörakan'!C18</f>
        <v>Katarina Nivert</v>
      </c>
      <c r="D16" s="216" t="str">
        <f>'Resultat Snörakan'!D18</f>
        <v>Anders Öström</v>
      </c>
      <c r="F16" s="125">
        <f>Finaler!H16</f>
        <v>21</v>
      </c>
      <c r="G16" s="217">
        <f>Finaler!I16</f>
        <v>6</v>
      </c>
      <c r="H16" s="218">
        <f>'Resultat Snörakan'!E18</f>
        <v>61</v>
      </c>
      <c r="I16" s="219">
        <f>'Resultat Snörakan'!F18</f>
        <v>7</v>
      </c>
      <c r="J16" s="218">
        <f>Finaler!AL16</f>
        <v>396</v>
      </c>
      <c r="K16" s="220">
        <f>Finaler!AM16</f>
        <v>1</v>
      </c>
      <c r="M16" s="125">
        <f>Finaler!O16</f>
        <v>396</v>
      </c>
      <c r="N16" s="217">
        <f>Finaler!P16</f>
        <v>9</v>
      </c>
      <c r="O16" s="221">
        <f>'Resultat Snörakan'!G18</f>
        <v>55</v>
      </c>
      <c r="P16" s="219">
        <f>'Resultat Snörakan'!H18</f>
        <v>10</v>
      </c>
      <c r="Q16" s="218">
        <f>Finaler!AT16</f>
        <v>396</v>
      </c>
      <c r="R16" s="220">
        <f>Finaler!AU16</f>
        <v>1</v>
      </c>
      <c r="T16" s="224"/>
      <c r="U16" s="313">
        <f t="shared" si="2"/>
        <v>11</v>
      </c>
      <c r="V16" s="222" t="str">
        <f t="shared" si="0"/>
        <v>Katarina Nivert</v>
      </c>
      <c r="W16" s="216" t="str">
        <f t="shared" si="1"/>
        <v>Anders Öström</v>
      </c>
      <c r="Y16" s="128">
        <f>Finaler!V16</f>
        <v>396</v>
      </c>
      <c r="Z16" s="223">
        <f>Finaler!W16</f>
        <v>9</v>
      </c>
      <c r="AA16" s="218">
        <f>'Resultat Snörakan'!I18</f>
        <v>57</v>
      </c>
      <c r="AB16" s="219">
        <f>'Resultat Snörakan'!J18</f>
        <v>9</v>
      </c>
      <c r="AC16" s="126">
        <f>Finaler!BB16</f>
        <v>396</v>
      </c>
      <c r="AD16" s="177">
        <f>Finaler!BC16</f>
        <v>1</v>
      </c>
      <c r="AF16" s="128">
        <f>Finaler!AC16</f>
        <v>26</v>
      </c>
      <c r="AG16" s="223">
        <f>Finaler!AD16</f>
        <v>7</v>
      </c>
      <c r="AH16" s="218">
        <f>'Resultat Snörakan'!K18</f>
        <v>60</v>
      </c>
      <c r="AI16" s="219">
        <f>'Resultat Snörakan'!L18</f>
        <v>7</v>
      </c>
      <c r="AJ16" s="126">
        <f>Finaler!BJ16</f>
        <v>396</v>
      </c>
      <c r="AK16" s="177">
        <f>Finaler!BK16</f>
        <v>1</v>
      </c>
    </row>
    <row r="17" spans="1:37" s="75" customFormat="1" ht="12.75">
      <c r="A17" s="224"/>
      <c r="B17" s="313">
        <f>'Resultat Snörakan'!B19</f>
        <v>12</v>
      </c>
      <c r="C17" s="215" t="str">
        <f>'Resultat Snörakan'!C19</f>
        <v>Sofia Carlsson-Jönsson</v>
      </c>
      <c r="D17" s="216" t="str">
        <f>'Resultat Snörakan'!D19</f>
        <v>Linus Carlsson</v>
      </c>
      <c r="F17" s="125">
        <f>Finaler!H17</f>
        <v>396</v>
      </c>
      <c r="G17" s="217">
        <f>Finaler!I17</f>
        <v>9</v>
      </c>
      <c r="H17" s="218">
        <f>'Resultat Snörakan'!E19</f>
        <v>53</v>
      </c>
      <c r="I17" s="219">
        <f>'Resultat Snörakan'!F19</f>
        <v>9</v>
      </c>
      <c r="J17" s="218">
        <f>Finaler!AL17</f>
        <v>396</v>
      </c>
      <c r="K17" s="220">
        <f>Finaler!AM17</f>
        <v>1</v>
      </c>
      <c r="M17" s="125">
        <f>Finaler!O17</f>
        <v>396</v>
      </c>
      <c r="N17" s="217">
        <f>Finaler!P17</f>
        <v>9</v>
      </c>
      <c r="O17" s="221">
        <f>'Resultat Snörakan'!G19</f>
        <v>54</v>
      </c>
      <c r="P17" s="219">
        <f>'Resultat Snörakan'!H19</f>
        <v>11</v>
      </c>
      <c r="Q17" s="218">
        <f>Finaler!AT17</f>
        <v>396</v>
      </c>
      <c r="R17" s="220">
        <f>Finaler!AU17</f>
        <v>1</v>
      </c>
      <c r="T17" s="224"/>
      <c r="U17" s="313">
        <f t="shared" si="2"/>
        <v>12</v>
      </c>
      <c r="V17" s="222" t="str">
        <f t="shared" si="0"/>
        <v>Sofia Carlsson-Jönsson</v>
      </c>
      <c r="W17" s="216" t="str">
        <f t="shared" si="1"/>
        <v>Linus Carlsson</v>
      </c>
      <c r="Y17" s="128">
        <f>Finaler!V17</f>
        <v>396</v>
      </c>
      <c r="Z17" s="223">
        <f>Finaler!W17</f>
        <v>9</v>
      </c>
      <c r="AA17" s="218">
        <f>'Resultat Snörakan'!I19</f>
        <v>54</v>
      </c>
      <c r="AB17" s="219">
        <f>'Resultat Snörakan'!J19</f>
        <v>12</v>
      </c>
      <c r="AC17" s="126">
        <f>Finaler!BB17</f>
        <v>396</v>
      </c>
      <c r="AD17" s="177">
        <f>Finaler!BC17</f>
        <v>1</v>
      </c>
      <c r="AF17" s="128">
        <f>Finaler!AC17</f>
        <v>396</v>
      </c>
      <c r="AG17" s="223">
        <f>Finaler!AD17</f>
        <v>9</v>
      </c>
      <c r="AH17" s="218">
        <f>'Resultat Snörakan'!K19</f>
        <v>48</v>
      </c>
      <c r="AI17" s="219">
        <f>'Resultat Snörakan'!L19</f>
        <v>10</v>
      </c>
      <c r="AJ17" s="126">
        <f>Finaler!BJ17</f>
        <v>396</v>
      </c>
      <c r="AK17" s="177">
        <f>Finaler!BK17</f>
        <v>1</v>
      </c>
    </row>
    <row r="18" spans="1:37" s="75" customFormat="1" ht="12.75">
      <c r="A18" s="224"/>
      <c r="B18" s="313">
        <f>'Resultat Snörakan'!B20</f>
        <v>13</v>
      </c>
      <c r="C18" s="215" t="str">
        <f>'Resultat Snörakan'!C20</f>
        <v>Anna-Carin Lindquist</v>
      </c>
      <c r="D18" s="216" t="str">
        <f>'Resultat Snörakan'!D20</f>
        <v>Jörgen Nilsson</v>
      </c>
      <c r="F18" s="125">
        <f>Finaler!H18</f>
        <v>19</v>
      </c>
      <c r="G18" s="217">
        <f>Finaler!I18</f>
        <v>5</v>
      </c>
      <c r="H18" s="218">
        <f>'Resultat Snörakan'!E20</f>
        <v>66</v>
      </c>
      <c r="I18" s="219">
        <f>'Resultat Snörakan'!F20</f>
        <v>4</v>
      </c>
      <c r="J18" s="218">
        <f>Finaler!AL18</f>
        <v>396</v>
      </c>
      <c r="K18" s="220">
        <f>Finaler!AM18</f>
        <v>1</v>
      </c>
      <c r="M18" s="125">
        <f>Finaler!O18</f>
        <v>17</v>
      </c>
      <c r="N18" s="217">
        <f>Finaler!P18</f>
        <v>4</v>
      </c>
      <c r="O18" s="221">
        <f>'Resultat Snörakan'!G20</f>
        <v>71</v>
      </c>
      <c r="P18" s="219">
        <f>'Resultat Snörakan'!H20</f>
        <v>4</v>
      </c>
      <c r="Q18" s="218">
        <f>Finaler!AT18</f>
        <v>396</v>
      </c>
      <c r="R18" s="220">
        <f>Finaler!AU18</f>
        <v>1</v>
      </c>
      <c r="T18" s="224"/>
      <c r="U18" s="313">
        <f t="shared" si="2"/>
        <v>13</v>
      </c>
      <c r="V18" s="222" t="str">
        <f t="shared" si="0"/>
        <v>Anna-Carin Lindquist</v>
      </c>
      <c r="W18" s="216" t="str">
        <f t="shared" si="1"/>
        <v>Jörgen Nilsson</v>
      </c>
      <c r="Y18" s="128">
        <f>Finaler!V18</f>
        <v>22</v>
      </c>
      <c r="Z18" s="223">
        <f>Finaler!W18</f>
        <v>6</v>
      </c>
      <c r="AA18" s="218">
        <f>'Resultat Snörakan'!I20</f>
        <v>63</v>
      </c>
      <c r="AB18" s="219">
        <f>'Resultat Snörakan'!J20</f>
        <v>5</v>
      </c>
      <c r="AC18" s="126">
        <f>Finaler!BB18</f>
        <v>396</v>
      </c>
      <c r="AD18" s="177">
        <f>Finaler!BC18</f>
        <v>1</v>
      </c>
      <c r="AF18" s="128">
        <f>Finaler!AC18</f>
        <v>21</v>
      </c>
      <c r="AG18" s="223">
        <f>Finaler!AD18</f>
        <v>6</v>
      </c>
      <c r="AH18" s="218">
        <f>'Resultat Snörakan'!K20</f>
        <v>72</v>
      </c>
      <c r="AI18" s="219">
        <f>'Resultat Snörakan'!L20</f>
        <v>3</v>
      </c>
      <c r="AJ18" s="126">
        <f>Finaler!BJ18</f>
        <v>396</v>
      </c>
      <c r="AK18" s="177">
        <f>Finaler!BK18</f>
        <v>1</v>
      </c>
    </row>
    <row r="19" spans="1:37" s="75" customFormat="1" ht="12.75">
      <c r="A19" s="224"/>
      <c r="B19" s="313">
        <f>'Resultat Snörakan'!B21</f>
        <v>14</v>
      </c>
      <c r="C19" s="215" t="str">
        <f>'Resultat Snörakan'!C21</f>
        <v>Ellen Engblom</v>
      </c>
      <c r="D19" s="216" t="str">
        <f>'Resultat Snörakan'!D21</f>
        <v>Johannes Leffler</v>
      </c>
      <c r="F19" s="125">
        <f>Finaler!H19</f>
        <v>396</v>
      </c>
      <c r="G19" s="217">
        <f>Finaler!I19</f>
        <v>9</v>
      </c>
      <c r="H19" s="218">
        <f>'Resultat Snörakan'!E21</f>
        <v>0</v>
      </c>
      <c r="I19" s="219">
        <f>'Resultat Snörakan'!F21</f>
        <v>17</v>
      </c>
      <c r="J19" s="218">
        <f>Finaler!AL19</f>
        <v>396</v>
      </c>
      <c r="K19" s="220">
        <f>Finaler!AM19</f>
        <v>1</v>
      </c>
      <c r="M19" s="125">
        <f>Finaler!O19</f>
        <v>5</v>
      </c>
      <c r="N19" s="217">
        <f>Finaler!P19</f>
        <v>1</v>
      </c>
      <c r="O19" s="221">
        <f>'Resultat Snörakan'!G21</f>
        <v>78</v>
      </c>
      <c r="P19" s="219">
        <f>'Resultat Snörakan'!H21</f>
        <v>1</v>
      </c>
      <c r="Q19" s="218">
        <f>Finaler!AT19</f>
        <v>396</v>
      </c>
      <c r="R19" s="220">
        <f>Finaler!AU19</f>
        <v>1</v>
      </c>
      <c r="T19" s="224"/>
      <c r="U19" s="313">
        <f t="shared" si="2"/>
        <v>14</v>
      </c>
      <c r="V19" s="222" t="str">
        <f t="shared" si="0"/>
        <v>Ellen Engblom</v>
      </c>
      <c r="W19" s="216" t="str">
        <f t="shared" si="1"/>
        <v>Johannes Leffler</v>
      </c>
      <c r="Y19" s="128">
        <f>Finaler!V19</f>
        <v>6</v>
      </c>
      <c r="Z19" s="223">
        <f>Finaler!W19</f>
        <v>1</v>
      </c>
      <c r="AA19" s="218">
        <f>'Resultat Snörakan'!I21</f>
        <v>78</v>
      </c>
      <c r="AB19" s="219">
        <f>'Resultat Snörakan'!J21</f>
        <v>1</v>
      </c>
      <c r="AC19" s="126">
        <f>Finaler!BB19</f>
        <v>396</v>
      </c>
      <c r="AD19" s="177">
        <f>Finaler!BC19</f>
        <v>1</v>
      </c>
      <c r="AF19" s="128">
        <f>Finaler!AC19</f>
        <v>15</v>
      </c>
      <c r="AG19" s="223">
        <f>Finaler!AD19</f>
        <v>4</v>
      </c>
      <c r="AH19" s="218">
        <f>'Resultat Snörakan'!K21</f>
        <v>69</v>
      </c>
      <c r="AI19" s="219">
        <f>'Resultat Snörakan'!L21</f>
        <v>5</v>
      </c>
      <c r="AJ19" s="126">
        <f>Finaler!BJ19</f>
        <v>396</v>
      </c>
      <c r="AK19" s="177">
        <f>Finaler!BK19</f>
        <v>1</v>
      </c>
    </row>
    <row r="20" spans="1:37" s="75" customFormat="1" ht="12.75">
      <c r="A20" s="224"/>
      <c r="B20" s="313">
        <f>'Resultat Snörakan'!B22</f>
        <v>15</v>
      </c>
      <c r="C20" s="215" t="str">
        <f>'Resultat Snörakan'!C22</f>
        <v>Unn Ekman</v>
      </c>
      <c r="D20" s="216" t="str">
        <f>'Resultat Snörakan'!D22</f>
        <v>Björn Persson</v>
      </c>
      <c r="F20" s="125">
        <f>Finaler!H20</f>
        <v>396</v>
      </c>
      <c r="G20" s="217">
        <f>Finaler!I20</f>
        <v>9</v>
      </c>
      <c r="H20" s="218">
        <f>'Resultat Snörakan'!E22</f>
        <v>0</v>
      </c>
      <c r="I20" s="219">
        <f>'Resultat Snörakan'!F22</f>
        <v>17</v>
      </c>
      <c r="J20" s="218">
        <f>Finaler!AL20</f>
        <v>396</v>
      </c>
      <c r="K20" s="220">
        <f>Finaler!AM20</f>
        <v>1</v>
      </c>
      <c r="M20" s="125">
        <f>Finaler!O20</f>
        <v>396</v>
      </c>
      <c r="N20" s="217">
        <f>Finaler!P20</f>
        <v>9</v>
      </c>
      <c r="O20" s="221">
        <f>'Resultat Snörakan'!G22</f>
        <v>0</v>
      </c>
      <c r="P20" s="219">
        <f>'Resultat Snörakan'!H22</f>
        <v>18</v>
      </c>
      <c r="Q20" s="218">
        <f>Finaler!AT20</f>
        <v>396</v>
      </c>
      <c r="R20" s="220">
        <f>Finaler!AU20</f>
        <v>1</v>
      </c>
      <c r="T20" s="224"/>
      <c r="U20" s="313">
        <f t="shared" si="2"/>
        <v>15</v>
      </c>
      <c r="V20" s="222" t="str">
        <f t="shared" si="0"/>
        <v>Unn Ekman</v>
      </c>
      <c r="W20" s="216" t="str">
        <f t="shared" si="1"/>
        <v>Björn Persson</v>
      </c>
      <c r="Y20" s="128">
        <f>Finaler!V20</f>
        <v>396</v>
      </c>
      <c r="Z20" s="223">
        <f>Finaler!W20</f>
        <v>9</v>
      </c>
      <c r="AA20" s="218">
        <f>'Resultat Snörakan'!I22</f>
        <v>57</v>
      </c>
      <c r="AB20" s="219">
        <f>'Resultat Snörakan'!J22</f>
        <v>9</v>
      </c>
      <c r="AC20" s="126">
        <f>Finaler!BB20</f>
        <v>396</v>
      </c>
      <c r="AD20" s="177">
        <f>Finaler!BC20</f>
        <v>1</v>
      </c>
      <c r="AF20" s="128">
        <f>Finaler!AC20</f>
        <v>396</v>
      </c>
      <c r="AG20" s="223">
        <f>Finaler!AD20</f>
        <v>9</v>
      </c>
      <c r="AH20" s="218">
        <f>'Resultat Snörakan'!K22</f>
        <v>0</v>
      </c>
      <c r="AI20" s="219">
        <f>'Resultat Snörakan'!L22</f>
        <v>18</v>
      </c>
      <c r="AJ20" s="126">
        <f>Finaler!BJ20</f>
        <v>396</v>
      </c>
      <c r="AK20" s="177">
        <f>Finaler!BK20</f>
        <v>1</v>
      </c>
    </row>
    <row r="21" spans="1:37" s="75" customFormat="1" ht="12.75">
      <c r="A21" s="224"/>
      <c r="B21" s="313">
        <f>'Resultat Snörakan'!B23</f>
        <v>16</v>
      </c>
      <c r="C21" s="215" t="str">
        <f>'Resultat Snörakan'!C23</f>
        <v>Elvira Svartgren</v>
      </c>
      <c r="D21" s="216" t="str">
        <f>'Resultat Snörakan'!D23</f>
        <v>Daniel Thörnqvist</v>
      </c>
      <c r="F21" s="125">
        <f>Finaler!H21</f>
        <v>31</v>
      </c>
      <c r="G21" s="217">
        <f>Finaler!I21</f>
        <v>8</v>
      </c>
      <c r="H21" s="218">
        <f>'Resultat Snörakan'!E23</f>
        <v>57</v>
      </c>
      <c r="I21" s="219">
        <f>'Resultat Snörakan'!F23</f>
        <v>8</v>
      </c>
      <c r="J21" s="218">
        <f>Finaler!AL21</f>
        <v>396</v>
      </c>
      <c r="K21" s="220">
        <f>Finaler!AM21</f>
        <v>1</v>
      </c>
      <c r="M21" s="125">
        <f>Finaler!O21</f>
        <v>27</v>
      </c>
      <c r="N21" s="217">
        <f>Finaler!P21</f>
        <v>7</v>
      </c>
      <c r="O21" s="221">
        <f>'Resultat Snörakan'!G23</f>
        <v>58</v>
      </c>
      <c r="P21" s="219">
        <f>'Resultat Snörakan'!H23</f>
        <v>8</v>
      </c>
      <c r="Q21" s="218">
        <f>Finaler!AT21</f>
        <v>396</v>
      </c>
      <c r="R21" s="220">
        <f>Finaler!AU21</f>
        <v>1</v>
      </c>
      <c r="T21" s="224"/>
      <c r="U21" s="313">
        <f t="shared" si="2"/>
        <v>16</v>
      </c>
      <c r="V21" s="222" t="str">
        <f t="shared" si="0"/>
        <v>Elvira Svartgren</v>
      </c>
      <c r="W21" s="216" t="str">
        <f t="shared" si="1"/>
        <v>Daniel Thörnqvist</v>
      </c>
      <c r="Y21" s="128">
        <f>Finaler!V21</f>
        <v>396</v>
      </c>
      <c r="Z21" s="223">
        <f>Finaler!W21</f>
        <v>9</v>
      </c>
      <c r="AA21" s="218">
        <f>'Resultat Snörakan'!I23</f>
        <v>53</v>
      </c>
      <c r="AB21" s="219">
        <f>'Resultat Snörakan'!J23</f>
        <v>13</v>
      </c>
      <c r="AC21" s="126">
        <f>Finaler!BB21</f>
        <v>396</v>
      </c>
      <c r="AD21" s="177">
        <f>Finaler!BC21</f>
        <v>1</v>
      </c>
      <c r="AF21" s="128">
        <f>Finaler!AC21</f>
        <v>396</v>
      </c>
      <c r="AG21" s="223">
        <f>Finaler!AD21</f>
        <v>9</v>
      </c>
      <c r="AH21" s="218">
        <f>'Resultat Snörakan'!K23</f>
        <v>47</v>
      </c>
      <c r="AI21" s="219">
        <f>'Resultat Snörakan'!L23</f>
        <v>11</v>
      </c>
      <c r="AJ21" s="126">
        <f>Finaler!BJ21</f>
        <v>396</v>
      </c>
      <c r="AK21" s="177">
        <f>Finaler!BK21</f>
        <v>1</v>
      </c>
    </row>
    <row r="22" spans="1:37" s="75" customFormat="1" ht="12.75">
      <c r="A22" s="224"/>
      <c r="B22" s="313">
        <f>'Resultat Snörakan'!B24</f>
        <v>17</v>
      </c>
      <c r="C22" s="215" t="str">
        <f>'Resultat Snörakan'!C24</f>
        <v>Linnea Lindström</v>
      </c>
      <c r="D22" s="216" t="str">
        <f>'Resultat Snörakan'!D24</f>
        <v>Mikael Möllerskog</v>
      </c>
      <c r="F22" s="125">
        <f>Finaler!H22</f>
        <v>396</v>
      </c>
      <c r="G22" s="217">
        <f>Finaler!I22</f>
        <v>9</v>
      </c>
      <c r="H22" s="218">
        <f>'Resultat Snörakan'!E24</f>
        <v>46</v>
      </c>
      <c r="I22" s="219">
        <f>'Resultat Snörakan'!F24</f>
        <v>13</v>
      </c>
      <c r="J22" s="218">
        <f>Finaler!AL22</f>
        <v>396</v>
      </c>
      <c r="K22" s="220">
        <f>Finaler!AM22</f>
        <v>1</v>
      </c>
      <c r="M22" s="125">
        <f>Finaler!O22</f>
        <v>396</v>
      </c>
      <c r="N22" s="217">
        <f>Finaler!P22</f>
        <v>9</v>
      </c>
      <c r="O22" s="221">
        <f>'Resultat Snörakan'!G24</f>
        <v>48</v>
      </c>
      <c r="P22" s="219">
        <f>'Resultat Snörakan'!H24</f>
        <v>13</v>
      </c>
      <c r="Q22" s="218">
        <f>Finaler!AT22</f>
        <v>396</v>
      </c>
      <c r="R22" s="220">
        <f>Finaler!AU22</f>
        <v>1</v>
      </c>
      <c r="T22" s="224"/>
      <c r="U22" s="313">
        <f t="shared" si="2"/>
        <v>17</v>
      </c>
      <c r="V22" s="222" t="str">
        <f t="shared" si="0"/>
        <v>Linnea Lindström</v>
      </c>
      <c r="W22" s="216" t="str">
        <f t="shared" si="1"/>
        <v>Mikael Möllerskog</v>
      </c>
      <c r="Y22" s="128">
        <f>Finaler!V22</f>
        <v>396</v>
      </c>
      <c r="Z22" s="223">
        <f>Finaler!W22</f>
        <v>9</v>
      </c>
      <c r="AA22" s="218">
        <f>'Resultat Snörakan'!I24</f>
        <v>47</v>
      </c>
      <c r="AB22" s="219">
        <f>'Resultat Snörakan'!J24</f>
        <v>15</v>
      </c>
      <c r="AC22" s="126">
        <f>Finaler!BB22</f>
        <v>396</v>
      </c>
      <c r="AD22" s="177">
        <f>Finaler!BC22</f>
        <v>1</v>
      </c>
      <c r="AF22" s="128">
        <f>Finaler!AC22</f>
        <v>396</v>
      </c>
      <c r="AG22" s="223">
        <f>Finaler!AD22</f>
        <v>9</v>
      </c>
      <c r="AH22" s="218">
        <f>'Resultat Snörakan'!K24</f>
        <v>38</v>
      </c>
      <c r="AI22" s="219">
        <f>'Resultat Snörakan'!L24</f>
        <v>14</v>
      </c>
      <c r="AJ22" s="126">
        <f>Finaler!BJ22</f>
        <v>396</v>
      </c>
      <c r="AK22" s="177">
        <f>Finaler!BK22</f>
        <v>1</v>
      </c>
    </row>
    <row r="23" spans="1:37" s="75" customFormat="1" ht="12.75">
      <c r="A23" s="224"/>
      <c r="B23" s="313">
        <f>'Resultat Snörakan'!B25</f>
        <v>18</v>
      </c>
      <c r="C23" s="215" t="str">
        <f>'Resultat Snörakan'!C25</f>
        <v>Yvonne Engblom</v>
      </c>
      <c r="D23" s="216" t="str">
        <f>'Resultat Snörakan'!D25</f>
        <v>Margareta Uhlin</v>
      </c>
      <c r="F23" s="125">
        <f>Finaler!H23</f>
        <v>9</v>
      </c>
      <c r="G23" s="217">
        <f>Finaler!I23</f>
        <v>1</v>
      </c>
      <c r="H23" s="218">
        <f>'Resultat Snörakan'!E25</f>
        <v>75</v>
      </c>
      <c r="I23" s="219">
        <f>'Resultat Snörakan'!F25</f>
        <v>1</v>
      </c>
      <c r="J23" s="218">
        <f>Finaler!AL23</f>
        <v>396</v>
      </c>
      <c r="K23" s="220">
        <f>Finaler!AM23</f>
        <v>1</v>
      </c>
      <c r="M23" s="125">
        <f>Finaler!O23</f>
        <v>11</v>
      </c>
      <c r="N23" s="217">
        <f>Finaler!P23</f>
        <v>3</v>
      </c>
      <c r="O23" s="221">
        <f>'Resultat Snörakan'!G25</f>
        <v>74</v>
      </c>
      <c r="P23" s="219">
        <f>'Resultat Snörakan'!H25</f>
        <v>2</v>
      </c>
      <c r="Q23" s="218">
        <f>Finaler!AT23</f>
        <v>396</v>
      </c>
      <c r="R23" s="220">
        <f>Finaler!AU23</f>
        <v>1</v>
      </c>
      <c r="T23" s="224"/>
      <c r="U23" s="313">
        <f t="shared" si="2"/>
        <v>18</v>
      </c>
      <c r="V23" s="222" t="str">
        <f t="shared" si="0"/>
        <v>Yvonne Engblom</v>
      </c>
      <c r="W23" s="216" t="str">
        <f t="shared" si="1"/>
        <v>Margareta Uhlin</v>
      </c>
      <c r="Y23" s="128">
        <f>Finaler!V23</f>
        <v>15</v>
      </c>
      <c r="Z23" s="223">
        <f>Finaler!W23</f>
        <v>3</v>
      </c>
      <c r="AA23" s="218">
        <f>'Resultat Snörakan'!I25</f>
        <v>73</v>
      </c>
      <c r="AB23" s="219">
        <f>'Resultat Snörakan'!J25</f>
        <v>3</v>
      </c>
      <c r="AC23" s="126">
        <f>Finaler!BB23</f>
        <v>396</v>
      </c>
      <c r="AD23" s="177">
        <f>Finaler!BC23</f>
        <v>1</v>
      </c>
      <c r="AF23" s="128">
        <f>Finaler!AC23</f>
        <v>11</v>
      </c>
      <c r="AG23" s="223">
        <f>Finaler!AD23</f>
        <v>2</v>
      </c>
      <c r="AH23" s="218">
        <f>'Resultat Snörakan'!K25</f>
        <v>76</v>
      </c>
      <c r="AI23" s="219">
        <f>'Resultat Snörakan'!L25</f>
        <v>1</v>
      </c>
      <c r="AJ23" s="126">
        <f>Finaler!BJ23</f>
        <v>396</v>
      </c>
      <c r="AK23" s="177">
        <f>Finaler!BK23</f>
        <v>1</v>
      </c>
    </row>
    <row r="24" spans="1:37" s="75" customFormat="1" ht="12.75">
      <c r="A24" s="224"/>
      <c r="B24" s="313">
        <f>'Resultat Snörakan'!B26</f>
        <v>0</v>
      </c>
      <c r="C24" s="215">
        <f>'Resultat Snörakan'!C26</f>
        <v>0</v>
      </c>
      <c r="D24" s="216">
        <f>'Resultat Snörakan'!D26</f>
        <v>0</v>
      </c>
      <c r="F24" s="125">
        <f>Finaler!H24</f>
        <v>396</v>
      </c>
      <c r="G24" s="217">
        <f>Finaler!I24</f>
        <v>9</v>
      </c>
      <c r="H24" s="218">
        <f>'Resultat Snörakan'!E26</f>
        <v>0</v>
      </c>
      <c r="I24" s="219">
        <f>'Resultat Snörakan'!F26</f>
        <v>0</v>
      </c>
      <c r="J24" s="218">
        <f>Finaler!AL24</f>
        <v>396</v>
      </c>
      <c r="K24" s="220">
        <f>Finaler!AM24</f>
        <v>1</v>
      </c>
      <c r="M24" s="125">
        <f>Finaler!O24</f>
        <v>396</v>
      </c>
      <c r="N24" s="217">
        <f>Finaler!P24</f>
        <v>9</v>
      </c>
      <c r="O24" s="221">
        <f>'Resultat Snörakan'!G26</f>
        <v>0</v>
      </c>
      <c r="P24" s="219">
        <f>'Resultat Snörakan'!H26</f>
        <v>0</v>
      </c>
      <c r="Q24" s="218">
        <f>Finaler!AT24</f>
        <v>396</v>
      </c>
      <c r="R24" s="220">
        <f>Finaler!AU24</f>
        <v>1</v>
      </c>
      <c r="T24" s="224"/>
      <c r="U24" s="313">
        <f t="shared" si="2"/>
        <v>0</v>
      </c>
      <c r="V24" s="222">
        <f t="shared" si="0"/>
        <v>0</v>
      </c>
      <c r="W24" s="216">
        <f t="shared" si="1"/>
        <v>0</v>
      </c>
      <c r="Y24" s="128">
        <f>Finaler!V24</f>
        <v>396</v>
      </c>
      <c r="Z24" s="223">
        <f>Finaler!W24</f>
        <v>9</v>
      </c>
      <c r="AA24" s="218">
        <f>'Resultat Snörakan'!I26</f>
        <v>0</v>
      </c>
      <c r="AB24" s="219">
        <f>'Resultat Snörakan'!J26</f>
        <v>0</v>
      </c>
      <c r="AC24" s="126">
        <f>Finaler!BB24</f>
        <v>396</v>
      </c>
      <c r="AD24" s="177">
        <f>Finaler!BC24</f>
        <v>1</v>
      </c>
      <c r="AF24" s="128">
        <f>Finaler!AC24</f>
        <v>396</v>
      </c>
      <c r="AG24" s="223">
        <f>Finaler!AD24</f>
        <v>9</v>
      </c>
      <c r="AH24" s="218">
        <f>'Resultat Snörakan'!K26</f>
        <v>0</v>
      </c>
      <c r="AI24" s="219">
        <f>'Resultat Snörakan'!L26</f>
        <v>0</v>
      </c>
      <c r="AJ24" s="126">
        <f>Finaler!BJ24</f>
        <v>396</v>
      </c>
      <c r="AK24" s="177">
        <f>Finaler!BK24</f>
        <v>1</v>
      </c>
    </row>
    <row r="25" spans="1:37" s="75" customFormat="1" ht="13.5" thickBot="1">
      <c r="A25" s="357"/>
      <c r="B25" s="314">
        <f>'Resultat Snörakan'!B27</f>
        <v>0</v>
      </c>
      <c r="C25" s="358">
        <f>'Resultat Snörakan'!C27</f>
        <v>0</v>
      </c>
      <c r="D25" s="359">
        <f>'Resultat Snörakan'!D27</f>
        <v>0</v>
      </c>
      <c r="F25" s="132">
        <f>Finaler!H25</f>
        <v>396</v>
      </c>
      <c r="G25" s="360">
        <f>Finaler!I25</f>
        <v>9</v>
      </c>
      <c r="H25" s="325">
        <f>'Resultat Snörakan'!E27</f>
        <v>0</v>
      </c>
      <c r="I25" s="361">
        <f>'Resultat Snörakan'!F27</f>
        <v>0</v>
      </c>
      <c r="J25" s="325">
        <f>Finaler!AL25</f>
        <v>396</v>
      </c>
      <c r="K25" s="362">
        <f>Finaler!AM25</f>
        <v>1</v>
      </c>
      <c r="M25" s="132">
        <f>Finaler!O25</f>
        <v>396</v>
      </c>
      <c r="N25" s="360">
        <f>Finaler!P25</f>
        <v>9</v>
      </c>
      <c r="O25" s="205">
        <f>'Resultat Snörakan'!G27</f>
        <v>0</v>
      </c>
      <c r="P25" s="361">
        <f>'Resultat Snörakan'!H27</f>
        <v>0</v>
      </c>
      <c r="Q25" s="325">
        <f>Finaler!AT25</f>
        <v>396</v>
      </c>
      <c r="R25" s="362">
        <f>Finaler!AU25</f>
        <v>1</v>
      </c>
      <c r="T25" s="357"/>
      <c r="U25" s="314">
        <f t="shared" si="2"/>
        <v>0</v>
      </c>
      <c r="V25" s="363">
        <f t="shared" si="0"/>
        <v>0</v>
      </c>
      <c r="W25" s="359">
        <f t="shared" si="1"/>
        <v>0</v>
      </c>
      <c r="Y25" s="132">
        <f>Finaler!V25</f>
        <v>396</v>
      </c>
      <c r="Z25" s="360">
        <f>Finaler!W25</f>
        <v>9</v>
      </c>
      <c r="AA25" s="325">
        <f>'Resultat Snörakan'!I27</f>
        <v>0</v>
      </c>
      <c r="AB25" s="361">
        <f>'Resultat Snörakan'!J27</f>
        <v>0</v>
      </c>
      <c r="AC25" s="205">
        <f>Finaler!BB25</f>
        <v>396</v>
      </c>
      <c r="AD25" s="178">
        <f>Finaler!BC25</f>
        <v>1</v>
      </c>
      <c r="AF25" s="132">
        <f>Finaler!AC25</f>
        <v>396</v>
      </c>
      <c r="AG25" s="360">
        <f>Finaler!AD25</f>
        <v>9</v>
      </c>
      <c r="AH25" s="325">
        <f>'Resultat Snörakan'!K27</f>
        <v>0</v>
      </c>
      <c r="AI25" s="361">
        <f>'Resultat Snörakan'!L27</f>
        <v>0</v>
      </c>
      <c r="AJ25" s="205">
        <f>Finaler!BJ25</f>
        <v>396</v>
      </c>
      <c r="AK25" s="178">
        <f>Finaler!BK25</f>
        <v>1</v>
      </c>
    </row>
    <row r="26" spans="1:37" ht="6" customHeight="1" thickBot="1">
      <c r="A26" s="68"/>
      <c r="B26" s="332"/>
      <c r="C26" s="88"/>
      <c r="D26" s="88"/>
      <c r="F26" s="12"/>
      <c r="G26" s="137"/>
      <c r="H26" s="12"/>
      <c r="I26" s="137"/>
      <c r="J26" s="12"/>
      <c r="K26" s="137"/>
      <c r="M26" s="12"/>
      <c r="N26" s="137"/>
      <c r="O26" s="12"/>
      <c r="P26" s="137"/>
      <c r="Q26" s="12"/>
      <c r="R26" s="137"/>
      <c r="T26" s="68"/>
      <c r="U26" s="120"/>
      <c r="V26" s="88"/>
      <c r="W26" s="88"/>
      <c r="Y26" s="12"/>
      <c r="Z26" s="137"/>
      <c r="AA26" s="12"/>
      <c r="AB26" s="137"/>
      <c r="AC26" s="12"/>
      <c r="AD26" s="137"/>
      <c r="AF26" s="12"/>
      <c r="AG26" s="137"/>
      <c r="AH26" s="12"/>
      <c r="AI26" s="137"/>
      <c r="AJ26" s="12"/>
      <c r="AK26" s="137"/>
    </row>
    <row r="27" spans="1:37" ht="12.75">
      <c r="A27" s="80" t="s">
        <v>27</v>
      </c>
      <c r="B27" s="114">
        <f>'Resultat Snörakan'!B35</f>
        <v>30</v>
      </c>
      <c r="C27" s="193" t="str">
        <f>'Resultat Snörakan'!C35</f>
        <v>Signe Öström-Nivert</v>
      </c>
      <c r="D27" s="146" t="str">
        <f>'Resultat Snörakan'!D35</f>
        <v>Tod Ekman</v>
      </c>
      <c r="F27" s="73">
        <f>Finaler!H27</f>
        <v>8</v>
      </c>
      <c r="G27" s="156">
        <f>Finaler!I27</f>
        <v>2</v>
      </c>
      <c r="H27" s="76">
        <f>'Resultat Snörakan'!E35</f>
        <v>40</v>
      </c>
      <c r="I27" s="156">
        <f>'Resultat Snörakan'!F35</f>
        <v>2</v>
      </c>
      <c r="J27" s="76">
        <f>Finaler!AL27</f>
        <v>396</v>
      </c>
      <c r="K27" s="139">
        <f>Finaler!AM27</f>
        <v>1</v>
      </c>
      <c r="M27" s="73">
        <f>Finaler!O27</f>
        <v>13</v>
      </c>
      <c r="N27" s="156">
        <f>Finaler!P27</f>
        <v>3</v>
      </c>
      <c r="O27" s="76">
        <f>'Resultat Snörakan'!G35</f>
        <v>41</v>
      </c>
      <c r="P27" s="156">
        <f>'Resultat Snörakan'!H35</f>
        <v>3</v>
      </c>
      <c r="Q27" s="76">
        <f>Finaler!AT27</f>
        <v>396</v>
      </c>
      <c r="R27" s="139">
        <f>Finaler!AU27</f>
        <v>1</v>
      </c>
      <c r="T27" s="80" t="s">
        <v>27</v>
      </c>
      <c r="U27" s="114">
        <f>B27</f>
        <v>30</v>
      </c>
      <c r="V27" s="107" t="str">
        <f>C27</f>
        <v>Signe Öström-Nivert</v>
      </c>
      <c r="W27" s="146" t="str">
        <f>D27</f>
        <v>Tod Ekman</v>
      </c>
      <c r="Y27" s="73">
        <f>Finaler!V27</f>
        <v>8</v>
      </c>
      <c r="Z27" s="156">
        <f>Finaler!W27</f>
        <v>2</v>
      </c>
      <c r="AA27" s="76">
        <f>'Resultat Snörakan'!I35</f>
        <v>41</v>
      </c>
      <c r="AB27" s="156">
        <f>'Resultat Snörakan'!J35</f>
        <v>2</v>
      </c>
      <c r="AC27" s="76">
        <f>Finaler!BB27</f>
        <v>396</v>
      </c>
      <c r="AD27" s="139">
        <f>Finaler!BC27</f>
        <v>1</v>
      </c>
      <c r="AF27" s="73">
        <f>Finaler!AC27</f>
        <v>8</v>
      </c>
      <c r="AG27" s="156">
        <f>Finaler!AD27</f>
        <v>2</v>
      </c>
      <c r="AH27" s="76">
        <f>'Resultat Snörakan'!K35</f>
        <v>42</v>
      </c>
      <c r="AI27" s="156">
        <f>'Resultat Snörakan'!L35</f>
        <v>2</v>
      </c>
      <c r="AJ27" s="76">
        <f>Finaler!BJ27</f>
        <v>396</v>
      </c>
      <c r="AK27" s="139">
        <f>Finaler!BK27</f>
        <v>1</v>
      </c>
    </row>
    <row r="28" spans="1:37" ht="12.75">
      <c r="A28" s="26" t="s">
        <v>23</v>
      </c>
      <c r="B28" s="115">
        <f>'Resultat Snörakan'!B36</f>
        <v>31</v>
      </c>
      <c r="C28" s="194" t="str">
        <f>'Resultat Snörakan'!C36</f>
        <v>Elin Borg</v>
      </c>
      <c r="D28" s="147" t="str">
        <f>'Resultat Snörakan'!D36</f>
        <v>Ellen Ekstav</v>
      </c>
      <c r="F28" s="14">
        <f>Finaler!H28</f>
        <v>4</v>
      </c>
      <c r="G28" s="155">
        <f>Finaler!I28</f>
        <v>1</v>
      </c>
      <c r="H28" s="15">
        <f>'Resultat Snörakan'!E36</f>
        <v>51</v>
      </c>
      <c r="I28" s="155">
        <f>'Resultat Snörakan'!F36</f>
        <v>1</v>
      </c>
      <c r="J28" s="15">
        <f>Finaler!AL28</f>
        <v>396</v>
      </c>
      <c r="K28" s="140">
        <f>Finaler!AM28</f>
        <v>1</v>
      </c>
      <c r="M28" s="14">
        <f>Finaler!O28</f>
        <v>4</v>
      </c>
      <c r="N28" s="155">
        <f>Finaler!P28</f>
        <v>1</v>
      </c>
      <c r="O28" s="15">
        <f>'Resultat Snörakan'!G36</f>
        <v>54</v>
      </c>
      <c r="P28" s="155">
        <f>'Resultat Snörakan'!H36</f>
        <v>1</v>
      </c>
      <c r="Q28" s="15">
        <f>Finaler!AT28</f>
        <v>396</v>
      </c>
      <c r="R28" s="140">
        <f>Finaler!AU28</f>
        <v>1</v>
      </c>
      <c r="T28" s="26" t="s">
        <v>23</v>
      </c>
      <c r="U28" s="115">
        <f>B28</f>
        <v>31</v>
      </c>
      <c r="V28" s="108" t="str">
        <f aca="true" t="shared" si="3" ref="V28:V36">C28</f>
        <v>Elin Borg</v>
      </c>
      <c r="W28" s="147" t="str">
        <f aca="true" t="shared" si="4" ref="W28:W36">D28</f>
        <v>Ellen Ekstav</v>
      </c>
      <c r="Y28" s="14">
        <f>Finaler!V28</f>
        <v>4</v>
      </c>
      <c r="Z28" s="155">
        <f>Finaler!W28</f>
        <v>1</v>
      </c>
      <c r="AA28" s="15">
        <f>'Resultat Snörakan'!I36</f>
        <v>45</v>
      </c>
      <c r="AB28" s="155">
        <f>'Resultat Snörakan'!J36</f>
        <v>1</v>
      </c>
      <c r="AC28" s="15">
        <f>Finaler!BB28</f>
        <v>396</v>
      </c>
      <c r="AD28" s="140">
        <f>Finaler!BC28</f>
        <v>1</v>
      </c>
      <c r="AF28" s="14">
        <f>Finaler!AC28</f>
        <v>4</v>
      </c>
      <c r="AG28" s="155">
        <f>Finaler!AD28</f>
        <v>1</v>
      </c>
      <c r="AH28" s="15">
        <f>'Resultat Snörakan'!K36</f>
        <v>50</v>
      </c>
      <c r="AI28" s="155">
        <f>'Resultat Snörakan'!L36</f>
        <v>1</v>
      </c>
      <c r="AJ28" s="15">
        <f>Finaler!BJ28</f>
        <v>396</v>
      </c>
      <c r="AK28" s="140">
        <f>Finaler!BK28</f>
        <v>1</v>
      </c>
    </row>
    <row r="29" spans="1:37" ht="12.75">
      <c r="A29" s="26" t="s">
        <v>28</v>
      </c>
      <c r="B29" s="310">
        <f>'Resultat Snörakan'!B37</f>
        <v>32</v>
      </c>
      <c r="C29" s="194" t="str">
        <f>'Resultat Snörakan'!C37</f>
        <v>Frida Ekstav</v>
      </c>
      <c r="D29" s="147" t="str">
        <f>'Resultat Snörakan'!D37</f>
        <v>Filip Carlsson</v>
      </c>
      <c r="F29" s="14">
        <f>Finaler!H29</f>
        <v>396</v>
      </c>
      <c r="G29" s="155">
        <f>Finaler!I29</f>
        <v>3</v>
      </c>
      <c r="H29" s="15">
        <f>'Resultat Snörakan'!E37</f>
        <v>0</v>
      </c>
      <c r="I29" s="155">
        <f>'Resultat Snörakan'!F37</f>
        <v>3</v>
      </c>
      <c r="J29" s="15">
        <f>Finaler!AL29</f>
        <v>396</v>
      </c>
      <c r="K29" s="140">
        <f>Finaler!AM29</f>
        <v>1</v>
      </c>
      <c r="M29" s="14">
        <f>Finaler!O29</f>
        <v>396</v>
      </c>
      <c r="N29" s="155">
        <f>Finaler!P29</f>
        <v>5</v>
      </c>
      <c r="O29" s="15">
        <f>'Resultat Snörakan'!G37</f>
        <v>0</v>
      </c>
      <c r="P29" s="155">
        <f>'Resultat Snörakan'!H37</f>
        <v>5</v>
      </c>
      <c r="Q29" s="15">
        <f>Finaler!AT29</f>
        <v>396</v>
      </c>
      <c r="R29" s="140">
        <f>Finaler!AU29</f>
        <v>1</v>
      </c>
      <c r="T29" s="26" t="s">
        <v>28</v>
      </c>
      <c r="U29" s="310">
        <f aca="true" t="shared" si="5" ref="U29:U36">B29</f>
        <v>32</v>
      </c>
      <c r="V29" s="108" t="str">
        <f t="shared" si="3"/>
        <v>Frida Ekstav</v>
      </c>
      <c r="W29" s="147" t="str">
        <f t="shared" si="4"/>
        <v>Filip Carlsson</v>
      </c>
      <c r="Y29" s="14">
        <f>Finaler!V29</f>
        <v>396</v>
      </c>
      <c r="Z29" s="155">
        <f>Finaler!W29</f>
        <v>3</v>
      </c>
      <c r="AA29" s="15">
        <f>'Resultat Snörakan'!I37</f>
        <v>0</v>
      </c>
      <c r="AB29" s="155">
        <f>'Resultat Snörakan'!J37</f>
        <v>3</v>
      </c>
      <c r="AC29" s="15">
        <f>Finaler!BB29</f>
        <v>396</v>
      </c>
      <c r="AD29" s="140">
        <f>Finaler!BC29</f>
        <v>1</v>
      </c>
      <c r="AF29" s="14">
        <f>Finaler!AC29</f>
        <v>396</v>
      </c>
      <c r="AG29" s="155">
        <f>Finaler!AD29</f>
        <v>5</v>
      </c>
      <c r="AH29" s="15">
        <f>'Resultat Snörakan'!K37</f>
        <v>0</v>
      </c>
      <c r="AI29" s="155">
        <f>'Resultat Snörakan'!L37</f>
        <v>5</v>
      </c>
      <c r="AJ29" s="15">
        <f>Finaler!BJ29</f>
        <v>396</v>
      </c>
      <c r="AK29" s="140">
        <f>Finaler!BK29</f>
        <v>1</v>
      </c>
    </row>
    <row r="30" spans="1:37" ht="12.75">
      <c r="A30" s="26" t="s">
        <v>29</v>
      </c>
      <c r="B30" s="310">
        <f>'Resultat Snörakan'!B38</f>
        <v>33</v>
      </c>
      <c r="C30" s="194" t="str">
        <f>'Resultat Snörakan'!C38</f>
        <v>Sofia Vanhala</v>
      </c>
      <c r="D30" s="147" t="str">
        <f>'Resultat Snörakan'!D38</f>
        <v>Henning Lindqvist</v>
      </c>
      <c r="F30" s="14">
        <f>Finaler!H30</f>
        <v>396</v>
      </c>
      <c r="G30" s="155">
        <f>Finaler!I30</f>
        <v>3</v>
      </c>
      <c r="H30" s="15">
        <f>'Resultat Snörakan'!E38</f>
        <v>0</v>
      </c>
      <c r="I30" s="155">
        <f>'Resultat Snörakan'!F38</f>
        <v>3</v>
      </c>
      <c r="J30" s="15">
        <f>Finaler!AL30</f>
        <v>396</v>
      </c>
      <c r="K30" s="140">
        <f>Finaler!AM30</f>
        <v>1</v>
      </c>
      <c r="M30" s="14">
        <f>Finaler!O30</f>
        <v>13</v>
      </c>
      <c r="N30" s="155">
        <f>Finaler!P30</f>
        <v>3</v>
      </c>
      <c r="O30" s="15">
        <f>'Resultat Snörakan'!G38</f>
        <v>34</v>
      </c>
      <c r="P30" s="155">
        <f>'Resultat Snörakan'!H38</f>
        <v>4</v>
      </c>
      <c r="Q30" s="15">
        <f>Finaler!AT30</f>
        <v>396</v>
      </c>
      <c r="R30" s="140">
        <f>Finaler!AU30</f>
        <v>1</v>
      </c>
      <c r="T30" s="26" t="s">
        <v>29</v>
      </c>
      <c r="U30" s="310">
        <f t="shared" si="5"/>
        <v>33</v>
      </c>
      <c r="V30" s="108" t="str">
        <f t="shared" si="3"/>
        <v>Sofia Vanhala</v>
      </c>
      <c r="W30" s="147" t="str">
        <f t="shared" si="4"/>
        <v>Henning Lindqvist</v>
      </c>
      <c r="Y30" s="14">
        <f>Finaler!V30</f>
        <v>396</v>
      </c>
      <c r="Z30" s="155">
        <f>Finaler!W30</f>
        <v>3</v>
      </c>
      <c r="AA30" s="15">
        <f>'Resultat Snörakan'!I38</f>
        <v>0</v>
      </c>
      <c r="AB30" s="155">
        <f>'Resultat Snörakan'!J38</f>
        <v>3</v>
      </c>
      <c r="AC30" s="15">
        <f>Finaler!BB30</f>
        <v>396</v>
      </c>
      <c r="AD30" s="140">
        <f>Finaler!BC30</f>
        <v>1</v>
      </c>
      <c r="AF30" s="14">
        <f>Finaler!AC30</f>
        <v>16</v>
      </c>
      <c r="AG30" s="155">
        <f>Finaler!AD30</f>
        <v>4</v>
      </c>
      <c r="AH30" s="15">
        <f>'Resultat Snörakan'!K38</f>
        <v>31</v>
      </c>
      <c r="AI30" s="155">
        <f>'Resultat Snörakan'!L38</f>
        <v>4</v>
      </c>
      <c r="AJ30" s="15">
        <f>Finaler!BJ30</f>
        <v>396</v>
      </c>
      <c r="AK30" s="140">
        <f>Finaler!BK30</f>
        <v>1</v>
      </c>
    </row>
    <row r="31" spans="1:37" ht="12.75">
      <c r="A31" s="26" t="s">
        <v>25</v>
      </c>
      <c r="B31" s="310">
        <f>'Resultat Snörakan'!B39</f>
        <v>34</v>
      </c>
      <c r="C31" s="194" t="str">
        <f>'Resultat Snörakan'!C39</f>
        <v>Hedvig Lindqvist</v>
      </c>
      <c r="D31" s="147" t="str">
        <f>'Resultat Snörakan'!D39</f>
        <v>Frida Ekstav</v>
      </c>
      <c r="F31" s="14">
        <f>Finaler!H31</f>
        <v>396</v>
      </c>
      <c r="G31" s="155">
        <f>Finaler!I31</f>
        <v>3</v>
      </c>
      <c r="H31" s="15">
        <f>'Resultat Snörakan'!E39</f>
        <v>0</v>
      </c>
      <c r="I31" s="155">
        <f>'Resultat Snörakan'!F39</f>
        <v>3</v>
      </c>
      <c r="J31" s="15">
        <f>Finaler!AL31</f>
        <v>396</v>
      </c>
      <c r="K31" s="140">
        <f>Finaler!AM31</f>
        <v>1</v>
      </c>
      <c r="M31" s="14">
        <f>Finaler!O31</f>
        <v>10</v>
      </c>
      <c r="N31" s="155">
        <f>Finaler!P31</f>
        <v>2</v>
      </c>
      <c r="O31" s="15">
        <f>'Resultat Snörakan'!G39</f>
        <v>44</v>
      </c>
      <c r="P31" s="155">
        <f>'Resultat Snörakan'!H39</f>
        <v>2</v>
      </c>
      <c r="Q31" s="15">
        <f>Finaler!AT31</f>
        <v>396</v>
      </c>
      <c r="R31" s="140">
        <f>Finaler!AU31</f>
        <v>1</v>
      </c>
      <c r="T31" s="26" t="s">
        <v>25</v>
      </c>
      <c r="U31" s="310">
        <f t="shared" si="5"/>
        <v>34</v>
      </c>
      <c r="V31" s="108" t="str">
        <f t="shared" si="3"/>
        <v>Hedvig Lindqvist</v>
      </c>
      <c r="W31" s="147" t="str">
        <f t="shared" si="4"/>
        <v>Frida Ekstav</v>
      </c>
      <c r="Y31" s="14">
        <f>Finaler!V31</f>
        <v>396</v>
      </c>
      <c r="Z31" s="155">
        <f>Finaler!W31</f>
        <v>3</v>
      </c>
      <c r="AA31" s="15">
        <f>'Resultat Snörakan'!I39</f>
        <v>0</v>
      </c>
      <c r="AB31" s="155">
        <f>'Resultat Snörakan'!J39</f>
        <v>3</v>
      </c>
      <c r="AC31" s="15">
        <f>Finaler!BB31</f>
        <v>396</v>
      </c>
      <c r="AD31" s="140">
        <f>Finaler!BC31</f>
        <v>1</v>
      </c>
      <c r="AF31" s="14">
        <f>Finaler!AC31</f>
        <v>12</v>
      </c>
      <c r="AG31" s="155">
        <f>Finaler!AD31</f>
        <v>3</v>
      </c>
      <c r="AH31" s="15">
        <f>'Resultat Snörakan'!K39</f>
        <v>40</v>
      </c>
      <c r="AI31" s="155">
        <f>'Resultat Snörakan'!L39</f>
        <v>3</v>
      </c>
      <c r="AJ31" s="15">
        <f>Finaler!BJ31</f>
        <v>396</v>
      </c>
      <c r="AK31" s="140">
        <f>Finaler!BK31</f>
        <v>1</v>
      </c>
    </row>
    <row r="32" spans="1:37" ht="12.75">
      <c r="A32" s="26" t="s">
        <v>30</v>
      </c>
      <c r="B32" s="310">
        <f>'Resultat Snörakan'!B40</f>
        <v>0</v>
      </c>
      <c r="C32" s="194">
        <f>'Resultat Snörakan'!C40</f>
        <v>0</v>
      </c>
      <c r="D32" s="147">
        <f>'Resultat Snörakan'!D40</f>
        <v>0</v>
      </c>
      <c r="F32" s="14">
        <f>Finaler!H32</f>
        <v>396</v>
      </c>
      <c r="G32" s="155">
        <f>Finaler!I32</f>
        <v>3</v>
      </c>
      <c r="H32" s="15">
        <f>'Resultat Snörakan'!E40</f>
        <v>0</v>
      </c>
      <c r="I32" s="155">
        <f>'Resultat Snörakan'!F40</f>
        <v>0</v>
      </c>
      <c r="J32" s="15">
        <f>Finaler!AL32</f>
        <v>396</v>
      </c>
      <c r="K32" s="140">
        <f>Finaler!AM32</f>
        <v>1</v>
      </c>
      <c r="M32" s="14">
        <f>Finaler!O32</f>
        <v>396</v>
      </c>
      <c r="N32" s="155">
        <f>Finaler!P32</f>
        <v>5</v>
      </c>
      <c r="O32" s="15">
        <f>'Resultat Snörakan'!G40</f>
        <v>0</v>
      </c>
      <c r="P32" s="155">
        <f>'Resultat Snörakan'!H40</f>
        <v>0</v>
      </c>
      <c r="Q32" s="15">
        <f>Finaler!AT32</f>
        <v>396</v>
      </c>
      <c r="R32" s="140">
        <f>Finaler!AU32</f>
        <v>1</v>
      </c>
      <c r="T32" s="26" t="s">
        <v>30</v>
      </c>
      <c r="U32" s="310">
        <f t="shared" si="5"/>
        <v>0</v>
      </c>
      <c r="V32" s="108">
        <f t="shared" si="3"/>
        <v>0</v>
      </c>
      <c r="W32" s="147">
        <f t="shared" si="4"/>
        <v>0</v>
      </c>
      <c r="Y32" s="14">
        <f>Finaler!V32</f>
        <v>396</v>
      </c>
      <c r="Z32" s="155">
        <f>Finaler!W32</f>
        <v>3</v>
      </c>
      <c r="AA32" s="15">
        <f>'Resultat Snörakan'!I40</f>
        <v>0</v>
      </c>
      <c r="AB32" s="155">
        <f>'Resultat Snörakan'!J40</f>
        <v>0</v>
      </c>
      <c r="AC32" s="15">
        <f>Finaler!BB32</f>
        <v>396</v>
      </c>
      <c r="AD32" s="140">
        <f>Finaler!BC32</f>
        <v>1</v>
      </c>
      <c r="AF32" s="14">
        <f>Finaler!AC32</f>
        <v>396</v>
      </c>
      <c r="AG32" s="155">
        <f>Finaler!AD32</f>
        <v>5</v>
      </c>
      <c r="AH32" s="15">
        <f>'Resultat Snörakan'!K40</f>
        <v>0</v>
      </c>
      <c r="AI32" s="155">
        <f>'Resultat Snörakan'!L40</f>
        <v>0</v>
      </c>
      <c r="AJ32" s="15">
        <f>Finaler!BJ32</f>
        <v>396</v>
      </c>
      <c r="AK32" s="140">
        <f>Finaler!BK32</f>
        <v>1</v>
      </c>
    </row>
    <row r="33" spans="1:37" ht="12.75">
      <c r="A33" s="27"/>
      <c r="B33" s="310">
        <f>'Resultat Snörakan'!B41</f>
        <v>0</v>
      </c>
      <c r="C33" s="194">
        <f>'Resultat Snörakan'!C41</f>
        <v>0</v>
      </c>
      <c r="D33" s="147">
        <f>'Resultat Snörakan'!D41</f>
        <v>0</v>
      </c>
      <c r="F33" s="14">
        <f>Finaler!H33</f>
        <v>396</v>
      </c>
      <c r="G33" s="155">
        <f>Finaler!I33</f>
        <v>3</v>
      </c>
      <c r="H33" s="15">
        <f>'Resultat Snörakan'!E41</f>
        <v>0</v>
      </c>
      <c r="I33" s="155">
        <f>'Resultat Snörakan'!F41</f>
        <v>0</v>
      </c>
      <c r="J33" s="15">
        <f>Finaler!AL33</f>
        <v>396</v>
      </c>
      <c r="K33" s="140">
        <f>Finaler!AM33</f>
        <v>1</v>
      </c>
      <c r="M33" s="14">
        <f>Finaler!O33</f>
        <v>396</v>
      </c>
      <c r="N33" s="155">
        <f>Finaler!P33</f>
        <v>5</v>
      </c>
      <c r="O33" s="15">
        <f>'Resultat Snörakan'!G41</f>
        <v>0</v>
      </c>
      <c r="P33" s="155">
        <f>'Resultat Snörakan'!H41</f>
        <v>0</v>
      </c>
      <c r="Q33" s="15">
        <f>Finaler!AT33</f>
        <v>396</v>
      </c>
      <c r="R33" s="140">
        <f>Finaler!AU33</f>
        <v>1</v>
      </c>
      <c r="T33" s="27"/>
      <c r="U33" s="310">
        <f t="shared" si="5"/>
        <v>0</v>
      </c>
      <c r="V33" s="108">
        <f t="shared" si="3"/>
        <v>0</v>
      </c>
      <c r="W33" s="147">
        <f t="shared" si="4"/>
        <v>0</v>
      </c>
      <c r="Y33" s="14">
        <f>Finaler!V33</f>
        <v>396</v>
      </c>
      <c r="Z33" s="155">
        <f>Finaler!W33</f>
        <v>3</v>
      </c>
      <c r="AA33" s="15">
        <f>'Resultat Snörakan'!I41</f>
        <v>0</v>
      </c>
      <c r="AB33" s="155">
        <f>'Resultat Snörakan'!J41</f>
        <v>0</v>
      </c>
      <c r="AC33" s="15">
        <f>Finaler!BB33</f>
        <v>396</v>
      </c>
      <c r="AD33" s="140">
        <f>Finaler!BC33</f>
        <v>1</v>
      </c>
      <c r="AF33" s="14">
        <f>Finaler!AC33</f>
        <v>396</v>
      </c>
      <c r="AG33" s="155">
        <f>Finaler!AD33</f>
        <v>5</v>
      </c>
      <c r="AH33" s="15">
        <f>'Resultat Snörakan'!K41</f>
        <v>0</v>
      </c>
      <c r="AI33" s="155">
        <f>'Resultat Snörakan'!L41</f>
        <v>0</v>
      </c>
      <c r="AJ33" s="15">
        <f>Finaler!BJ33</f>
        <v>396</v>
      </c>
      <c r="AK33" s="140">
        <f>Finaler!BK33</f>
        <v>1</v>
      </c>
    </row>
    <row r="34" spans="1:37" ht="12.75">
      <c r="A34" s="27"/>
      <c r="B34" s="310">
        <f>'Resultat Snörakan'!B42</f>
        <v>0</v>
      </c>
      <c r="C34" s="194">
        <f>'Resultat Snörakan'!C42</f>
        <v>0</v>
      </c>
      <c r="D34" s="147">
        <f>'Resultat Snörakan'!D42</f>
        <v>0</v>
      </c>
      <c r="F34" s="14">
        <f>Finaler!H34</f>
        <v>396</v>
      </c>
      <c r="G34" s="155">
        <f>Finaler!I34</f>
        <v>3</v>
      </c>
      <c r="H34" s="15">
        <f>'Resultat Snörakan'!E42</f>
        <v>0</v>
      </c>
      <c r="I34" s="155">
        <f>'Resultat Snörakan'!F42</f>
        <v>0</v>
      </c>
      <c r="J34" s="15">
        <f>Finaler!AL34</f>
        <v>396</v>
      </c>
      <c r="K34" s="140">
        <f>Finaler!AM34</f>
        <v>1</v>
      </c>
      <c r="M34" s="14">
        <f>Finaler!O34</f>
        <v>396</v>
      </c>
      <c r="N34" s="155">
        <f>Finaler!P34</f>
        <v>5</v>
      </c>
      <c r="O34" s="15">
        <f>'Resultat Snörakan'!G42</f>
        <v>0</v>
      </c>
      <c r="P34" s="155">
        <f>'Resultat Snörakan'!H42</f>
        <v>0</v>
      </c>
      <c r="Q34" s="15">
        <f>Finaler!AT34</f>
        <v>396</v>
      </c>
      <c r="R34" s="140">
        <f>Finaler!AU34</f>
        <v>1</v>
      </c>
      <c r="T34" s="27"/>
      <c r="U34" s="310">
        <f t="shared" si="5"/>
        <v>0</v>
      </c>
      <c r="V34" s="108">
        <f t="shared" si="3"/>
        <v>0</v>
      </c>
      <c r="W34" s="147">
        <f t="shared" si="4"/>
        <v>0</v>
      </c>
      <c r="Y34" s="14">
        <f>Finaler!V34</f>
        <v>396</v>
      </c>
      <c r="Z34" s="155">
        <f>Finaler!W34</f>
        <v>3</v>
      </c>
      <c r="AA34" s="15">
        <f>'Resultat Snörakan'!I42</f>
        <v>0</v>
      </c>
      <c r="AB34" s="155">
        <f>'Resultat Snörakan'!J42</f>
        <v>0</v>
      </c>
      <c r="AC34" s="15">
        <f>Finaler!BB34</f>
        <v>396</v>
      </c>
      <c r="AD34" s="140">
        <f>Finaler!BC34</f>
        <v>1</v>
      </c>
      <c r="AF34" s="14">
        <f>Finaler!AC34</f>
        <v>396</v>
      </c>
      <c r="AG34" s="155">
        <f>Finaler!AD34</f>
        <v>5</v>
      </c>
      <c r="AH34" s="15">
        <f>'Resultat Snörakan'!K42</f>
        <v>0</v>
      </c>
      <c r="AI34" s="155">
        <f>'Resultat Snörakan'!L42</f>
        <v>0</v>
      </c>
      <c r="AJ34" s="15">
        <f>Finaler!BJ34</f>
        <v>396</v>
      </c>
      <c r="AK34" s="140">
        <f>Finaler!BK34</f>
        <v>1</v>
      </c>
    </row>
    <row r="35" spans="1:37" ht="12.75">
      <c r="A35" s="27"/>
      <c r="B35" s="310">
        <f>'Resultat Snörakan'!B43</f>
        <v>0</v>
      </c>
      <c r="C35" s="194">
        <f>'Resultat Snörakan'!C43</f>
        <v>0</v>
      </c>
      <c r="D35" s="147">
        <f>'Resultat Snörakan'!D43</f>
        <v>0</v>
      </c>
      <c r="F35" s="14">
        <f>Finaler!H35</f>
        <v>396</v>
      </c>
      <c r="G35" s="155">
        <f>Finaler!I35</f>
        <v>3</v>
      </c>
      <c r="H35" s="15">
        <f>'Resultat Snörakan'!E43</f>
        <v>0</v>
      </c>
      <c r="I35" s="155">
        <f>'Resultat Snörakan'!F43</f>
        <v>0</v>
      </c>
      <c r="J35" s="15">
        <f>Finaler!AL35</f>
        <v>396</v>
      </c>
      <c r="K35" s="140">
        <f>Finaler!AM35</f>
        <v>1</v>
      </c>
      <c r="M35" s="14">
        <f>Finaler!O35</f>
        <v>396</v>
      </c>
      <c r="N35" s="155">
        <f>Finaler!P35</f>
        <v>5</v>
      </c>
      <c r="O35" s="15">
        <f>'Resultat Snörakan'!G43</f>
        <v>0</v>
      </c>
      <c r="P35" s="155">
        <f>'Resultat Snörakan'!H43</f>
        <v>0</v>
      </c>
      <c r="Q35" s="15">
        <f>Finaler!AT35</f>
        <v>396</v>
      </c>
      <c r="R35" s="140">
        <f>Finaler!AU35</f>
        <v>1</v>
      </c>
      <c r="T35" s="27"/>
      <c r="U35" s="310">
        <f t="shared" si="5"/>
        <v>0</v>
      </c>
      <c r="V35" s="108">
        <f t="shared" si="3"/>
        <v>0</v>
      </c>
      <c r="W35" s="147">
        <f t="shared" si="4"/>
        <v>0</v>
      </c>
      <c r="Y35" s="14">
        <f>Finaler!V35</f>
        <v>396</v>
      </c>
      <c r="Z35" s="155">
        <f>Finaler!W35</f>
        <v>3</v>
      </c>
      <c r="AA35" s="15">
        <f>'Resultat Snörakan'!I43</f>
        <v>0</v>
      </c>
      <c r="AB35" s="155">
        <f>'Resultat Snörakan'!J43</f>
        <v>0</v>
      </c>
      <c r="AC35" s="15">
        <f>Finaler!BB35</f>
        <v>396</v>
      </c>
      <c r="AD35" s="140">
        <f>Finaler!BC35</f>
        <v>1</v>
      </c>
      <c r="AF35" s="14">
        <f>Finaler!AC35</f>
        <v>396</v>
      </c>
      <c r="AG35" s="155">
        <f>Finaler!AD35</f>
        <v>5</v>
      </c>
      <c r="AH35" s="15">
        <f>'Resultat Snörakan'!K43</f>
        <v>0</v>
      </c>
      <c r="AI35" s="155">
        <f>'Resultat Snörakan'!L43</f>
        <v>0</v>
      </c>
      <c r="AJ35" s="15">
        <f>Finaler!BJ35</f>
        <v>396</v>
      </c>
      <c r="AK35" s="140">
        <f>Finaler!BK35</f>
        <v>1</v>
      </c>
    </row>
    <row r="36" spans="1:37" ht="13.5" thickBot="1">
      <c r="A36" s="20"/>
      <c r="B36" s="196">
        <f>'Resultat Snörakan'!B44</f>
        <v>0</v>
      </c>
      <c r="C36" s="195">
        <f>'Resultat Snörakan'!C44</f>
        <v>0</v>
      </c>
      <c r="D36" s="148">
        <f>'Resultat Snörakan'!D44</f>
        <v>0</v>
      </c>
      <c r="F36" s="17">
        <f>Finaler!H36</f>
        <v>396</v>
      </c>
      <c r="G36" s="157">
        <f>Finaler!I36</f>
        <v>3</v>
      </c>
      <c r="H36" s="18">
        <f>'Resultat Snörakan'!E44</f>
        <v>0</v>
      </c>
      <c r="I36" s="157">
        <f>'Resultat Snörakan'!F44</f>
        <v>0</v>
      </c>
      <c r="J36" s="18">
        <f>Finaler!AL36</f>
        <v>396</v>
      </c>
      <c r="K36" s="141">
        <f>Finaler!AM36</f>
        <v>1</v>
      </c>
      <c r="M36" s="17">
        <f>Finaler!O36</f>
        <v>396</v>
      </c>
      <c r="N36" s="157">
        <f>Finaler!P36</f>
        <v>5</v>
      </c>
      <c r="O36" s="18">
        <f>'Resultat Snörakan'!G44</f>
        <v>0</v>
      </c>
      <c r="P36" s="157">
        <f>'Resultat Snörakan'!H44</f>
        <v>0</v>
      </c>
      <c r="Q36" s="18">
        <f>Finaler!AT36</f>
        <v>396</v>
      </c>
      <c r="R36" s="141">
        <f>Finaler!AU36</f>
        <v>1</v>
      </c>
      <c r="T36" s="20"/>
      <c r="U36" s="196">
        <f t="shared" si="5"/>
        <v>0</v>
      </c>
      <c r="V36" s="109">
        <f t="shared" si="3"/>
        <v>0</v>
      </c>
      <c r="W36" s="148">
        <f t="shared" si="4"/>
        <v>0</v>
      </c>
      <c r="Y36" s="17">
        <f>Finaler!V36</f>
        <v>396</v>
      </c>
      <c r="Z36" s="157">
        <f>Finaler!W36</f>
        <v>3</v>
      </c>
      <c r="AA36" s="18">
        <f>'Resultat Snörakan'!I44</f>
        <v>0</v>
      </c>
      <c r="AB36" s="157">
        <f>'Resultat Snörakan'!J44</f>
        <v>0</v>
      </c>
      <c r="AC36" s="18">
        <f>Finaler!BB36</f>
        <v>396</v>
      </c>
      <c r="AD36" s="141">
        <f>Finaler!BC36</f>
        <v>1</v>
      </c>
      <c r="AF36" s="17">
        <f>Finaler!AC36</f>
        <v>396</v>
      </c>
      <c r="AG36" s="157">
        <f>Finaler!AD36</f>
        <v>5</v>
      </c>
      <c r="AH36" s="18">
        <f>'Resultat Snörakan'!K44</f>
        <v>0</v>
      </c>
      <c r="AI36" s="157">
        <f>'Resultat Snörakan'!L44</f>
        <v>0</v>
      </c>
      <c r="AJ36" s="18">
        <f>Finaler!BJ36</f>
        <v>396</v>
      </c>
      <c r="AK36" s="141">
        <f>Finaler!BK36</f>
        <v>1</v>
      </c>
    </row>
    <row r="37" spans="1:37" ht="6" customHeight="1" thickBot="1">
      <c r="A37" s="68"/>
      <c r="B37" s="332"/>
      <c r="C37" s="88"/>
      <c r="D37" s="88"/>
      <c r="F37" s="12"/>
      <c r="G37" s="137"/>
      <c r="H37" s="12"/>
      <c r="I37" s="137"/>
      <c r="J37" s="12"/>
      <c r="K37" s="137"/>
      <c r="M37" s="12"/>
      <c r="N37" s="137"/>
      <c r="O37" s="12"/>
      <c r="P37" s="137"/>
      <c r="Q37" s="12"/>
      <c r="R37" s="137"/>
      <c r="T37" s="43"/>
      <c r="U37" s="120"/>
      <c r="V37" s="88"/>
      <c r="W37" s="88"/>
      <c r="Y37" s="12"/>
      <c r="Z37" s="137"/>
      <c r="AA37" s="12"/>
      <c r="AB37" s="137"/>
      <c r="AC37" s="12"/>
      <c r="AD37" s="137"/>
      <c r="AF37" s="12"/>
      <c r="AG37" s="137"/>
      <c r="AH37" s="12"/>
      <c r="AI37" s="137"/>
      <c r="AJ37" s="12"/>
      <c r="AK37" s="137"/>
    </row>
    <row r="38" spans="1:37" ht="12.75">
      <c r="A38" s="80" t="s">
        <v>31</v>
      </c>
      <c r="B38" s="114">
        <f>'Resultat Snörakan'!B51</f>
        <v>45</v>
      </c>
      <c r="C38" s="193" t="str">
        <f>'Resultat Snörakan'!C51</f>
        <v>Kristina Andersen</v>
      </c>
      <c r="D38" s="146" t="str">
        <f>'Resultat Snörakan'!D51</f>
        <v>Staffan Dackman</v>
      </c>
      <c r="F38" s="160">
        <f>Finaler!H38</f>
        <v>15</v>
      </c>
      <c r="G38" s="161">
        <f>Finaler!I38</f>
        <v>3</v>
      </c>
      <c r="H38" s="162">
        <f>'Resultat Snörakan'!E51</f>
        <v>49</v>
      </c>
      <c r="I38" s="161">
        <f>'Resultat Snörakan'!F51</f>
        <v>6</v>
      </c>
      <c r="J38" s="162">
        <f>Finaler!AL38</f>
        <v>396</v>
      </c>
      <c r="K38" s="163">
        <f>Finaler!AM38</f>
        <v>1</v>
      </c>
      <c r="M38" s="160">
        <f>Finaler!O38</f>
        <v>12</v>
      </c>
      <c r="N38" s="161">
        <f>Finaler!P38</f>
        <v>2</v>
      </c>
      <c r="O38" s="162">
        <f>'Resultat Snörakan'!G51</f>
        <v>52</v>
      </c>
      <c r="P38" s="208">
        <f>'Resultat Snörakan'!H51</f>
        <v>3</v>
      </c>
      <c r="Q38" s="160">
        <f>Finaler!AT38</f>
        <v>396</v>
      </c>
      <c r="R38" s="163">
        <f>Finaler!AU38</f>
        <v>1</v>
      </c>
      <c r="T38" s="80" t="s">
        <v>31</v>
      </c>
      <c r="U38" s="114">
        <f>B38</f>
        <v>45</v>
      </c>
      <c r="V38" s="107" t="str">
        <f>C38</f>
        <v>Kristina Andersen</v>
      </c>
      <c r="W38" s="146" t="str">
        <f>D38</f>
        <v>Staffan Dackman</v>
      </c>
      <c r="Y38" s="160">
        <f>Finaler!V38</f>
        <v>15</v>
      </c>
      <c r="Z38" s="161">
        <f>Finaler!W38</f>
        <v>3</v>
      </c>
      <c r="AA38" s="162">
        <f>'Resultat Snörakan'!I51</f>
        <v>53</v>
      </c>
      <c r="AB38" s="161">
        <f>'Resultat Snörakan'!J51</f>
        <v>3</v>
      </c>
      <c r="AC38" s="162">
        <f>Finaler!BB38</f>
        <v>396</v>
      </c>
      <c r="AD38" s="163">
        <f>Finaler!BC38</f>
        <v>1</v>
      </c>
      <c r="AF38" s="160">
        <f>Finaler!AC38</f>
        <v>13</v>
      </c>
      <c r="AG38" s="161">
        <f>Finaler!AD38</f>
        <v>2</v>
      </c>
      <c r="AH38" s="162">
        <f>'Resultat Snörakan'!K51</f>
        <v>46</v>
      </c>
      <c r="AI38" s="161">
        <f>'Resultat Snörakan'!L51</f>
        <v>3</v>
      </c>
      <c r="AJ38" s="162">
        <f>Finaler!BJ38</f>
        <v>396</v>
      </c>
      <c r="AK38" s="163">
        <f>Finaler!BK38</f>
        <v>1</v>
      </c>
    </row>
    <row r="39" spans="1:37" ht="12.75">
      <c r="A39" s="26" t="s">
        <v>22</v>
      </c>
      <c r="B39" s="310">
        <f>'Resultat Snörakan'!B52</f>
        <v>46</v>
      </c>
      <c r="C39" s="194" t="str">
        <f>'Resultat Snörakan'!C52</f>
        <v>Kristina Elfström</v>
      </c>
      <c r="D39" s="147" t="str">
        <f>'Resultat Snörakan'!D52</f>
        <v>Kurt le Moine</v>
      </c>
      <c r="F39" s="164">
        <f>Finaler!H39</f>
        <v>20</v>
      </c>
      <c r="G39" s="165">
        <f>Finaler!I39</f>
        <v>6</v>
      </c>
      <c r="H39" s="166">
        <f>'Resultat Snörakan'!E52</f>
        <v>50</v>
      </c>
      <c r="I39" s="165">
        <f>'Resultat Snörakan'!F52</f>
        <v>5</v>
      </c>
      <c r="J39" s="166">
        <f>Finaler!AL39</f>
        <v>396</v>
      </c>
      <c r="K39" s="167">
        <f>Finaler!AM39</f>
        <v>1</v>
      </c>
      <c r="M39" s="164">
        <f>Finaler!O39</f>
        <v>23</v>
      </c>
      <c r="N39" s="165">
        <f>Finaler!P39</f>
        <v>6</v>
      </c>
      <c r="O39" s="166">
        <f>'Resultat Snörakan'!G52</f>
        <v>49</v>
      </c>
      <c r="P39" s="209">
        <f>'Resultat Snörakan'!H52</f>
        <v>6</v>
      </c>
      <c r="Q39" s="164">
        <f>Finaler!AT39</f>
        <v>396</v>
      </c>
      <c r="R39" s="167">
        <f>Finaler!AU39</f>
        <v>1</v>
      </c>
      <c r="T39" s="26" t="s">
        <v>22</v>
      </c>
      <c r="U39" s="115">
        <f>B39</f>
        <v>46</v>
      </c>
      <c r="V39" s="108" t="str">
        <f aca="true" t="shared" si="6" ref="V39:V47">C39</f>
        <v>Kristina Elfström</v>
      </c>
      <c r="W39" s="147" t="str">
        <f aca="true" t="shared" si="7" ref="W39:W47">D39</f>
        <v>Kurt le Moine</v>
      </c>
      <c r="Y39" s="164">
        <f>Finaler!V39</f>
        <v>16</v>
      </c>
      <c r="Z39" s="165">
        <f>Finaler!W39</f>
        <v>4</v>
      </c>
      <c r="AA39" s="166">
        <f>'Resultat Snörakan'!I52</f>
        <v>52</v>
      </c>
      <c r="AB39" s="165">
        <f>'Resultat Snörakan'!J52</f>
        <v>4</v>
      </c>
      <c r="AC39" s="166">
        <f>Finaler!BB39</f>
        <v>396</v>
      </c>
      <c r="AD39" s="167">
        <f>Finaler!BC39</f>
        <v>1</v>
      </c>
      <c r="AF39" s="164">
        <f>Finaler!AC39</f>
        <v>16</v>
      </c>
      <c r="AG39" s="165">
        <f>Finaler!AD39</f>
        <v>5</v>
      </c>
      <c r="AH39" s="166">
        <f>'Resultat Snörakan'!K52</f>
        <v>44</v>
      </c>
      <c r="AI39" s="165">
        <f>'Resultat Snörakan'!L52</f>
        <v>5</v>
      </c>
      <c r="AJ39" s="166">
        <f>Finaler!BJ39</f>
        <v>396</v>
      </c>
      <c r="AK39" s="167">
        <f>Finaler!BK39</f>
        <v>1</v>
      </c>
    </row>
    <row r="40" spans="1:37" ht="12.75">
      <c r="A40" s="26" t="s">
        <v>32</v>
      </c>
      <c r="B40" s="310">
        <f>'Resultat Snörakan'!B53</f>
        <v>47</v>
      </c>
      <c r="C40" s="194" t="str">
        <f>'Resultat Snörakan'!C53</f>
        <v>Lena Persson</v>
      </c>
      <c r="D40" s="147" t="str">
        <f>'Resultat Snörakan'!D53</f>
        <v>Börje Persson</v>
      </c>
      <c r="F40" s="164">
        <f>Finaler!H40</f>
        <v>396</v>
      </c>
      <c r="G40" s="165">
        <f>Finaler!I40</f>
        <v>8</v>
      </c>
      <c r="H40" s="166">
        <f>'Resultat Snörakan'!E53</f>
        <v>0</v>
      </c>
      <c r="I40" s="165">
        <f>'Resultat Snörakan'!F53</f>
        <v>11</v>
      </c>
      <c r="J40" s="166">
        <f>Finaler!AL40</f>
        <v>396</v>
      </c>
      <c r="K40" s="167">
        <f>Finaler!AM40</f>
        <v>1</v>
      </c>
      <c r="M40" s="164">
        <f>Finaler!O40</f>
        <v>396</v>
      </c>
      <c r="N40" s="165">
        <f>Finaler!P40</f>
        <v>7</v>
      </c>
      <c r="O40" s="166">
        <f>'Resultat Snörakan'!G53</f>
        <v>0</v>
      </c>
      <c r="P40" s="209">
        <f>'Resultat Snörakan'!H53</f>
        <v>12</v>
      </c>
      <c r="Q40" s="164">
        <f>Finaler!AT40</f>
        <v>396</v>
      </c>
      <c r="R40" s="167">
        <f>Finaler!AU40</f>
        <v>1</v>
      </c>
      <c r="T40" s="26" t="s">
        <v>32</v>
      </c>
      <c r="U40" s="310">
        <f aca="true" t="shared" si="8" ref="U40:U47">B40</f>
        <v>47</v>
      </c>
      <c r="V40" s="108" t="str">
        <f t="shared" si="6"/>
        <v>Lena Persson</v>
      </c>
      <c r="W40" s="147" t="str">
        <f t="shared" si="7"/>
        <v>Börje Persson</v>
      </c>
      <c r="Y40" s="164">
        <f>Finaler!V40</f>
        <v>396</v>
      </c>
      <c r="Z40" s="165">
        <f>Finaler!W40</f>
        <v>8</v>
      </c>
      <c r="AA40" s="166">
        <f>'Resultat Snörakan'!I53</f>
        <v>0</v>
      </c>
      <c r="AB40" s="165">
        <f>'Resultat Snörakan'!J53</f>
        <v>11</v>
      </c>
      <c r="AC40" s="166">
        <f>Finaler!BB40</f>
        <v>396</v>
      </c>
      <c r="AD40" s="167">
        <f>Finaler!BC40</f>
        <v>1</v>
      </c>
      <c r="AF40" s="164">
        <f>Finaler!AC40</f>
        <v>396</v>
      </c>
      <c r="AG40" s="165">
        <f>Finaler!AD40</f>
        <v>7</v>
      </c>
      <c r="AH40" s="166">
        <f>'Resultat Snörakan'!K53</f>
        <v>0</v>
      </c>
      <c r="AI40" s="165">
        <f>'Resultat Snörakan'!L53</f>
        <v>11</v>
      </c>
      <c r="AJ40" s="166">
        <f>Finaler!BJ40</f>
        <v>396</v>
      </c>
      <c r="AK40" s="167">
        <f>Finaler!BK40</f>
        <v>1</v>
      </c>
    </row>
    <row r="41" spans="1:37" ht="12.75">
      <c r="A41" s="26" t="s">
        <v>22</v>
      </c>
      <c r="B41" s="310">
        <f>'Resultat Snörakan'!B54</f>
        <v>48</v>
      </c>
      <c r="C41" s="194" t="str">
        <f>'Resultat Snörakan'!C54</f>
        <v>Yvonne Engblom</v>
      </c>
      <c r="D41" s="147" t="str">
        <f>'Resultat Snörakan'!D54</f>
        <v>Margareta Uhlin</v>
      </c>
      <c r="F41" s="164">
        <f>Finaler!H41</f>
        <v>396</v>
      </c>
      <c r="G41" s="165">
        <f>Finaler!I41</f>
        <v>8</v>
      </c>
      <c r="H41" s="166">
        <f>'Resultat Snörakan'!E54</f>
        <v>0</v>
      </c>
      <c r="I41" s="165">
        <f>'Resultat Snörakan'!F54</f>
        <v>11</v>
      </c>
      <c r="J41" s="166">
        <f>Finaler!AL41</f>
        <v>396</v>
      </c>
      <c r="K41" s="167">
        <f>Finaler!AM41</f>
        <v>1</v>
      </c>
      <c r="M41" s="164">
        <f>Finaler!O41</f>
        <v>396</v>
      </c>
      <c r="N41" s="165">
        <f>Finaler!P41</f>
        <v>7</v>
      </c>
      <c r="O41" s="166">
        <f>'Resultat Snörakan'!G54</f>
        <v>0</v>
      </c>
      <c r="P41" s="209">
        <f>'Resultat Snörakan'!H54</f>
        <v>12</v>
      </c>
      <c r="Q41" s="164">
        <f>Finaler!AT41</f>
        <v>396</v>
      </c>
      <c r="R41" s="167">
        <f>Finaler!AU41</f>
        <v>1</v>
      </c>
      <c r="T41" s="26" t="s">
        <v>22</v>
      </c>
      <c r="U41" s="310">
        <f t="shared" si="8"/>
        <v>48</v>
      </c>
      <c r="V41" s="108" t="str">
        <f t="shared" si="6"/>
        <v>Yvonne Engblom</v>
      </c>
      <c r="W41" s="147" t="str">
        <f t="shared" si="7"/>
        <v>Margareta Uhlin</v>
      </c>
      <c r="Y41" s="164">
        <f>Finaler!V41</f>
        <v>396</v>
      </c>
      <c r="Z41" s="165">
        <f>Finaler!W41</f>
        <v>8</v>
      </c>
      <c r="AA41" s="166">
        <f>'Resultat Snörakan'!I54</f>
        <v>0</v>
      </c>
      <c r="AB41" s="165">
        <f>'Resultat Snörakan'!J54</f>
        <v>11</v>
      </c>
      <c r="AC41" s="166">
        <f>Finaler!BB41</f>
        <v>396</v>
      </c>
      <c r="AD41" s="167">
        <f>Finaler!BC41</f>
        <v>1</v>
      </c>
      <c r="AF41" s="164">
        <f>Finaler!AC41</f>
        <v>396</v>
      </c>
      <c r="AG41" s="165">
        <f>Finaler!AD41</f>
        <v>7</v>
      </c>
      <c r="AH41" s="166">
        <f>'Resultat Snörakan'!K54</f>
        <v>0</v>
      </c>
      <c r="AI41" s="165">
        <f>'Resultat Snörakan'!L54</f>
        <v>11</v>
      </c>
      <c r="AJ41" s="166">
        <f>Finaler!BJ41</f>
        <v>396</v>
      </c>
      <c r="AK41" s="167">
        <f>Finaler!BK41</f>
        <v>1</v>
      </c>
    </row>
    <row r="42" spans="1:37" ht="12.75">
      <c r="A42" s="26" t="s">
        <v>26</v>
      </c>
      <c r="B42" s="310">
        <f>'Resultat Snörakan'!B55</f>
        <v>49</v>
      </c>
      <c r="C42" s="194" t="str">
        <f>'Resultat Snörakan'!C55</f>
        <v>Lena Johansson</v>
      </c>
      <c r="D42" s="147" t="str">
        <f>'Resultat Snörakan'!D55</f>
        <v>Christer Johansson</v>
      </c>
      <c r="F42" s="164">
        <f>Finaler!H42</f>
        <v>23</v>
      </c>
      <c r="G42" s="165">
        <f>Finaler!I42</f>
        <v>7</v>
      </c>
      <c r="H42" s="166">
        <f>'Resultat Snörakan'!E55</f>
        <v>51</v>
      </c>
      <c r="I42" s="165">
        <f>'Resultat Snörakan'!F55</f>
        <v>4</v>
      </c>
      <c r="J42" s="166">
        <f>Finaler!AL42</f>
        <v>396</v>
      </c>
      <c r="K42" s="167">
        <f>Finaler!AM42</f>
        <v>1</v>
      </c>
      <c r="M42" s="164">
        <f>Finaler!O42</f>
        <v>14</v>
      </c>
      <c r="N42" s="165">
        <f>Finaler!P42</f>
        <v>3</v>
      </c>
      <c r="O42" s="166">
        <f>'Resultat Snörakan'!G55</f>
        <v>53</v>
      </c>
      <c r="P42" s="209">
        <f>'Resultat Snörakan'!H55</f>
        <v>2</v>
      </c>
      <c r="Q42" s="164">
        <f>Finaler!AT42</f>
        <v>396</v>
      </c>
      <c r="R42" s="167">
        <f>Finaler!AU42</f>
        <v>1</v>
      </c>
      <c r="T42" s="26" t="s">
        <v>26</v>
      </c>
      <c r="U42" s="310">
        <f t="shared" si="8"/>
        <v>49</v>
      </c>
      <c r="V42" s="108" t="str">
        <f t="shared" si="6"/>
        <v>Lena Johansson</v>
      </c>
      <c r="W42" s="147" t="str">
        <f t="shared" si="7"/>
        <v>Christer Johansson</v>
      </c>
      <c r="Y42" s="164">
        <f>Finaler!V42</f>
        <v>18</v>
      </c>
      <c r="Z42" s="165">
        <f>Finaler!W42</f>
        <v>6</v>
      </c>
      <c r="AA42" s="166">
        <f>'Resultat Snörakan'!I55</f>
        <v>49</v>
      </c>
      <c r="AB42" s="165">
        <f>'Resultat Snörakan'!J55</f>
        <v>6</v>
      </c>
      <c r="AC42" s="166">
        <f>Finaler!BB42</f>
        <v>396</v>
      </c>
      <c r="AD42" s="167">
        <f>Finaler!BC42</f>
        <v>1</v>
      </c>
      <c r="AF42" s="164">
        <f>Finaler!AC42</f>
        <v>396</v>
      </c>
      <c r="AG42" s="165">
        <f>Finaler!AD42</f>
        <v>7</v>
      </c>
      <c r="AH42" s="166">
        <f>'Resultat Snörakan'!K55</f>
        <v>0</v>
      </c>
      <c r="AI42" s="165">
        <f>'Resultat Snörakan'!L55</f>
        <v>11</v>
      </c>
      <c r="AJ42" s="166">
        <f>Finaler!BJ42</f>
        <v>396</v>
      </c>
      <c r="AK42" s="167">
        <f>Finaler!BK42</f>
        <v>1</v>
      </c>
    </row>
    <row r="43" spans="1:37" ht="12.75">
      <c r="A43" s="26" t="s">
        <v>33</v>
      </c>
      <c r="B43" s="310">
        <f>'Resultat Snörakan'!B56</f>
        <v>50</v>
      </c>
      <c r="C43" s="194" t="str">
        <f>'Resultat Snörakan'!C56</f>
        <v>Agneta Zenkert</v>
      </c>
      <c r="D43" s="147" t="str">
        <f>'Resultat Snörakan'!D56</f>
        <v>Roger Zenkert</v>
      </c>
      <c r="F43" s="164">
        <f>Finaler!H43</f>
        <v>17</v>
      </c>
      <c r="G43" s="165">
        <f>Finaler!I43</f>
        <v>4</v>
      </c>
      <c r="H43" s="166">
        <f>'Resultat Snörakan'!E56</f>
        <v>49</v>
      </c>
      <c r="I43" s="165">
        <f>'Resultat Snörakan'!F56</f>
        <v>6</v>
      </c>
      <c r="J43" s="166">
        <f>Finaler!AL43</f>
        <v>396</v>
      </c>
      <c r="K43" s="167">
        <f>Finaler!AM43</f>
        <v>1</v>
      </c>
      <c r="M43" s="164">
        <f>Finaler!O43</f>
        <v>396</v>
      </c>
      <c r="N43" s="165">
        <f>Finaler!P43</f>
        <v>7</v>
      </c>
      <c r="O43" s="166">
        <f>'Resultat Snörakan'!G56</f>
        <v>42</v>
      </c>
      <c r="P43" s="209">
        <f>'Resultat Snörakan'!H56</f>
        <v>8</v>
      </c>
      <c r="Q43" s="164">
        <f>Finaler!AT43</f>
        <v>396</v>
      </c>
      <c r="R43" s="167">
        <f>Finaler!AU43</f>
        <v>1</v>
      </c>
      <c r="T43" s="26" t="s">
        <v>33</v>
      </c>
      <c r="U43" s="310">
        <f t="shared" si="8"/>
        <v>50</v>
      </c>
      <c r="V43" s="108" t="str">
        <f t="shared" si="6"/>
        <v>Agneta Zenkert</v>
      </c>
      <c r="W43" s="147" t="str">
        <f t="shared" si="7"/>
        <v>Roger Zenkert</v>
      </c>
      <c r="Y43" s="164">
        <f>Finaler!V43</f>
        <v>396</v>
      </c>
      <c r="Z43" s="165">
        <f>Finaler!W43</f>
        <v>8</v>
      </c>
      <c r="AA43" s="166">
        <f>'Resultat Snörakan'!I56</f>
        <v>45</v>
      </c>
      <c r="AB43" s="165">
        <f>'Resultat Snörakan'!J56</f>
        <v>8</v>
      </c>
      <c r="AC43" s="166">
        <f>Finaler!BB43</f>
        <v>396</v>
      </c>
      <c r="AD43" s="167">
        <f>Finaler!BC43</f>
        <v>1</v>
      </c>
      <c r="AF43" s="164">
        <f>Finaler!AC43</f>
        <v>396</v>
      </c>
      <c r="AG43" s="165">
        <f>Finaler!AD43</f>
        <v>7</v>
      </c>
      <c r="AH43" s="166">
        <f>'Resultat Snörakan'!K56</f>
        <v>41</v>
      </c>
      <c r="AI43" s="165">
        <f>'Resultat Snörakan'!L56</f>
        <v>7</v>
      </c>
      <c r="AJ43" s="166">
        <f>Finaler!BJ43</f>
        <v>396</v>
      </c>
      <c r="AK43" s="167">
        <f>Finaler!BK43</f>
        <v>1</v>
      </c>
    </row>
    <row r="44" spans="1:37" ht="12.75">
      <c r="A44" s="26" t="s">
        <v>23</v>
      </c>
      <c r="B44" s="310">
        <f>'Resultat Snörakan'!B57</f>
        <v>51</v>
      </c>
      <c r="C44" s="194" t="str">
        <f>'Resultat Snörakan'!C57</f>
        <v>Yvonne Brink Svensson</v>
      </c>
      <c r="D44" s="147" t="str">
        <f>'Resultat Snörakan'!D57</f>
        <v>Ewa Fogelfors</v>
      </c>
      <c r="F44" s="164">
        <f>Finaler!H44</f>
        <v>10</v>
      </c>
      <c r="G44" s="165">
        <f>Finaler!I44</f>
        <v>1</v>
      </c>
      <c r="H44" s="166">
        <f>'Resultat Snörakan'!E57</f>
        <v>63</v>
      </c>
      <c r="I44" s="165">
        <f>'Resultat Snörakan'!F57</f>
        <v>2</v>
      </c>
      <c r="J44" s="166">
        <f>Finaler!AL44</f>
        <v>396</v>
      </c>
      <c r="K44" s="167">
        <f>Finaler!AM44</f>
        <v>1</v>
      </c>
      <c r="M44" s="164">
        <f>Finaler!O44</f>
        <v>6</v>
      </c>
      <c r="N44" s="165">
        <f>Finaler!P44</f>
        <v>1</v>
      </c>
      <c r="O44" s="166">
        <f>'Resultat Snörakan'!G57</f>
        <v>51</v>
      </c>
      <c r="P44" s="209">
        <f>'Resultat Snörakan'!H57</f>
        <v>4</v>
      </c>
      <c r="Q44" s="164">
        <f>Finaler!AT44</f>
        <v>396</v>
      </c>
      <c r="R44" s="167">
        <f>Finaler!AU44</f>
        <v>1</v>
      </c>
      <c r="T44" s="26" t="s">
        <v>23</v>
      </c>
      <c r="U44" s="310">
        <f t="shared" si="8"/>
        <v>51</v>
      </c>
      <c r="V44" s="108" t="str">
        <f t="shared" si="6"/>
        <v>Yvonne Brink Svensson</v>
      </c>
      <c r="W44" s="147" t="str">
        <f t="shared" si="7"/>
        <v>Ewa Fogelfors</v>
      </c>
      <c r="Y44" s="164">
        <f>Finaler!V44</f>
        <v>14</v>
      </c>
      <c r="Z44" s="165">
        <f>Finaler!W44</f>
        <v>2</v>
      </c>
      <c r="AA44" s="166">
        <f>'Resultat Snörakan'!I57</f>
        <v>54</v>
      </c>
      <c r="AB44" s="165">
        <f>'Resultat Snörakan'!J57</f>
        <v>2</v>
      </c>
      <c r="AC44" s="166">
        <f>Finaler!BB44</f>
        <v>396</v>
      </c>
      <c r="AD44" s="167">
        <f>Finaler!BC44</f>
        <v>1</v>
      </c>
      <c r="AF44" s="164">
        <f>Finaler!AC44</f>
        <v>22</v>
      </c>
      <c r="AG44" s="165">
        <f>Finaler!AD44</f>
        <v>6</v>
      </c>
      <c r="AH44" s="166">
        <f>'Resultat Snörakan'!K57</f>
        <v>43</v>
      </c>
      <c r="AI44" s="165">
        <f>'Resultat Snörakan'!L57</f>
        <v>6</v>
      </c>
      <c r="AJ44" s="166">
        <f>Finaler!BJ44</f>
        <v>396</v>
      </c>
      <c r="AK44" s="167">
        <f>Finaler!BK44</f>
        <v>1</v>
      </c>
    </row>
    <row r="45" spans="1:37" ht="12.75">
      <c r="A45" s="26" t="s">
        <v>22</v>
      </c>
      <c r="B45" s="310">
        <f>'Resultat Snörakan'!B58</f>
        <v>52</v>
      </c>
      <c r="C45" s="194" t="str">
        <f>'Resultat Snörakan'!C58</f>
        <v>Gun-Britt Forslund</v>
      </c>
      <c r="D45" s="147" t="str">
        <f>'Resultat Snörakan'!D58</f>
        <v>Ingemar Sund</v>
      </c>
      <c r="F45" s="164">
        <f>Finaler!H45</f>
        <v>17</v>
      </c>
      <c r="G45" s="165">
        <f>Finaler!I45</f>
        <v>4</v>
      </c>
      <c r="H45" s="166">
        <f>'Resultat Snörakan'!E58</f>
        <v>55</v>
      </c>
      <c r="I45" s="165">
        <f>'Resultat Snörakan'!F58</f>
        <v>3</v>
      </c>
      <c r="J45" s="166">
        <f>Finaler!AL45</f>
        <v>396</v>
      </c>
      <c r="K45" s="167">
        <f>Finaler!AM45</f>
        <v>1</v>
      </c>
      <c r="M45" s="164">
        <f>Finaler!O45</f>
        <v>396</v>
      </c>
      <c r="N45" s="165">
        <f>Finaler!P45</f>
        <v>7</v>
      </c>
      <c r="O45" s="166">
        <f>'Resultat Snörakan'!G58</f>
        <v>47</v>
      </c>
      <c r="P45" s="209">
        <f>'Resultat Snörakan'!H58</f>
        <v>7</v>
      </c>
      <c r="Q45" s="164">
        <f>Finaler!AT45</f>
        <v>396</v>
      </c>
      <c r="R45" s="167">
        <f>Finaler!AU45</f>
        <v>1</v>
      </c>
      <c r="T45" s="26" t="s">
        <v>22</v>
      </c>
      <c r="U45" s="310">
        <f t="shared" si="8"/>
        <v>52</v>
      </c>
      <c r="V45" s="108" t="str">
        <f t="shared" si="6"/>
        <v>Gun-Britt Forslund</v>
      </c>
      <c r="W45" s="147" t="str">
        <f t="shared" si="7"/>
        <v>Ingemar Sund</v>
      </c>
      <c r="Y45" s="164">
        <f>Finaler!V45</f>
        <v>22</v>
      </c>
      <c r="Z45" s="165">
        <f>Finaler!W45</f>
        <v>7</v>
      </c>
      <c r="AA45" s="166">
        <f>'Resultat Snörakan'!I58</f>
        <v>52</v>
      </c>
      <c r="AB45" s="165">
        <f>'Resultat Snörakan'!J58</f>
        <v>4</v>
      </c>
      <c r="AC45" s="166">
        <f>Finaler!BB45</f>
        <v>396</v>
      </c>
      <c r="AD45" s="167">
        <f>Finaler!BC45</f>
        <v>1</v>
      </c>
      <c r="AF45" s="164">
        <f>Finaler!AC45</f>
        <v>14</v>
      </c>
      <c r="AG45" s="165">
        <f>Finaler!AD45</f>
        <v>4</v>
      </c>
      <c r="AH45" s="166">
        <f>'Resultat Snörakan'!K58</f>
        <v>49</v>
      </c>
      <c r="AI45" s="165">
        <f>'Resultat Snörakan'!L58</f>
        <v>2</v>
      </c>
      <c r="AJ45" s="166">
        <f>Finaler!BJ45</f>
        <v>396</v>
      </c>
      <c r="AK45" s="167">
        <f>Finaler!BK45</f>
        <v>1</v>
      </c>
    </row>
    <row r="46" spans="1:37" ht="12.75">
      <c r="A46" s="26" t="s">
        <v>26</v>
      </c>
      <c r="B46" s="310">
        <f>'Resultat Snörakan'!B59</f>
        <v>53</v>
      </c>
      <c r="C46" s="194" t="str">
        <f>'Resultat Snörakan'!C59</f>
        <v>Lena Sundberg</v>
      </c>
      <c r="D46" s="147" t="str">
        <f>'Resultat Snörakan'!D59</f>
        <v>Sam Sundberg</v>
      </c>
      <c r="F46" s="164">
        <f>Finaler!H46</f>
        <v>396</v>
      </c>
      <c r="G46" s="165">
        <f>Finaler!I46</f>
        <v>8</v>
      </c>
      <c r="H46" s="166">
        <f>'Resultat Snörakan'!E59</f>
        <v>0</v>
      </c>
      <c r="I46" s="165">
        <f>'Resultat Snörakan'!F59</f>
        <v>11</v>
      </c>
      <c r="J46" s="166">
        <f>Finaler!AL46</f>
        <v>396</v>
      </c>
      <c r="K46" s="167">
        <f>Finaler!AM46</f>
        <v>1</v>
      </c>
      <c r="M46" s="164">
        <f>Finaler!O46</f>
        <v>396</v>
      </c>
      <c r="N46" s="165">
        <f>Finaler!P46</f>
        <v>7</v>
      </c>
      <c r="O46" s="166">
        <f>'Resultat Snörakan'!G59</f>
        <v>30</v>
      </c>
      <c r="P46" s="209">
        <f>'Resultat Snörakan'!H59</f>
        <v>10</v>
      </c>
      <c r="Q46" s="164">
        <f>Finaler!AT46</f>
        <v>396</v>
      </c>
      <c r="R46" s="167">
        <f>Finaler!AU46</f>
        <v>1</v>
      </c>
      <c r="T46" s="26" t="s">
        <v>26</v>
      </c>
      <c r="U46" s="310">
        <f t="shared" si="8"/>
        <v>53</v>
      </c>
      <c r="V46" s="108" t="str">
        <f t="shared" si="6"/>
        <v>Lena Sundberg</v>
      </c>
      <c r="W46" s="147" t="str">
        <f t="shared" si="7"/>
        <v>Sam Sundberg</v>
      </c>
      <c r="Y46" s="164">
        <f>Finaler!V46</f>
        <v>396</v>
      </c>
      <c r="Z46" s="165">
        <f>Finaler!W46</f>
        <v>8</v>
      </c>
      <c r="AA46" s="166">
        <f>'Resultat Snörakan'!I59</f>
        <v>0</v>
      </c>
      <c r="AB46" s="165">
        <f>'Resultat Snörakan'!J59</f>
        <v>11</v>
      </c>
      <c r="AC46" s="166">
        <f>Finaler!BB46</f>
        <v>396</v>
      </c>
      <c r="AD46" s="167">
        <f>Finaler!BC46</f>
        <v>1</v>
      </c>
      <c r="AF46" s="164">
        <f>Finaler!AC46</f>
        <v>396</v>
      </c>
      <c r="AG46" s="165">
        <f>Finaler!AD46</f>
        <v>7</v>
      </c>
      <c r="AH46" s="166">
        <f>'Resultat Snörakan'!K59</f>
        <v>33</v>
      </c>
      <c r="AI46" s="165">
        <f>'Resultat Snörakan'!L59</f>
        <v>9</v>
      </c>
      <c r="AJ46" s="166">
        <f>Finaler!BJ46</f>
        <v>396</v>
      </c>
      <c r="AK46" s="167">
        <f>Finaler!BK46</f>
        <v>1</v>
      </c>
    </row>
    <row r="47" spans="1:37" ht="12.75">
      <c r="A47" s="26"/>
      <c r="B47" s="115">
        <f>'Resultat Snörakan'!B60</f>
        <v>54</v>
      </c>
      <c r="C47" s="194" t="str">
        <f>'Resultat Snörakan'!C60</f>
        <v>Gunilla Andersson</v>
      </c>
      <c r="D47" s="147" t="str">
        <f>'Resultat Snörakan'!D60</f>
        <v>Nicke Gustafsson</v>
      </c>
      <c r="F47" s="164">
        <f>Finaler!H47</f>
        <v>396</v>
      </c>
      <c r="G47" s="165">
        <f>Finaler!I47</f>
        <v>8</v>
      </c>
      <c r="H47" s="166">
        <f>'Resultat Snörakan'!E60</f>
        <v>34</v>
      </c>
      <c r="I47" s="165">
        <f>'Resultat Snörakan'!F60</f>
        <v>10</v>
      </c>
      <c r="J47" s="166">
        <f>Finaler!AL47</f>
        <v>396</v>
      </c>
      <c r="K47" s="167">
        <f>Finaler!AM47</f>
        <v>1</v>
      </c>
      <c r="M47" s="164">
        <f>Finaler!O47</f>
        <v>396</v>
      </c>
      <c r="N47" s="165">
        <f>Finaler!P47</f>
        <v>7</v>
      </c>
      <c r="O47" s="166">
        <f>'Resultat Snörakan'!G60</f>
        <v>28</v>
      </c>
      <c r="P47" s="209">
        <f>'Resultat Snörakan'!H60</f>
        <v>11</v>
      </c>
      <c r="Q47" s="164">
        <f>Finaler!AT47</f>
        <v>396</v>
      </c>
      <c r="R47" s="167">
        <f>Finaler!AU47</f>
        <v>1</v>
      </c>
      <c r="T47" s="26"/>
      <c r="U47" s="310">
        <f t="shared" si="8"/>
        <v>54</v>
      </c>
      <c r="V47" s="108" t="str">
        <f t="shared" si="6"/>
        <v>Gunilla Andersson</v>
      </c>
      <c r="W47" s="147" t="str">
        <f t="shared" si="7"/>
        <v>Nicke Gustafsson</v>
      </c>
      <c r="Y47" s="164">
        <f>Finaler!V47</f>
        <v>396</v>
      </c>
      <c r="Z47" s="165">
        <f>Finaler!W47</f>
        <v>8</v>
      </c>
      <c r="AA47" s="166">
        <f>'Resultat Snörakan'!I60</f>
        <v>30</v>
      </c>
      <c r="AB47" s="165">
        <f>'Resultat Snörakan'!J60</f>
        <v>10</v>
      </c>
      <c r="AC47" s="166">
        <f>Finaler!BB47</f>
        <v>396</v>
      </c>
      <c r="AD47" s="167">
        <f>Finaler!BC47</f>
        <v>1</v>
      </c>
      <c r="AF47" s="164">
        <f>Finaler!AC47</f>
        <v>396</v>
      </c>
      <c r="AG47" s="165">
        <f>Finaler!AD47</f>
        <v>7</v>
      </c>
      <c r="AH47" s="166">
        <f>'Resultat Snörakan'!K60</f>
        <v>32</v>
      </c>
      <c r="AI47" s="165">
        <f>'Resultat Snörakan'!L60</f>
        <v>10</v>
      </c>
      <c r="AJ47" s="166">
        <f>Finaler!BJ47</f>
        <v>396</v>
      </c>
      <c r="AK47" s="167">
        <f>Finaler!BK47</f>
        <v>1</v>
      </c>
    </row>
    <row r="48" spans="1:37" ht="12.75">
      <c r="A48" s="27"/>
      <c r="B48" s="419">
        <f>'Resultat Snörakan'!B61</f>
        <v>55</v>
      </c>
      <c r="C48" s="194" t="str">
        <f>'Resultat Snörakan'!C61</f>
        <v>Lija Petra Asgeirsdottir</v>
      </c>
      <c r="D48" s="147" t="str">
        <f>'Resultat Snörakan'!D61</f>
        <v>Palle Peterson</v>
      </c>
      <c r="F48" s="164">
        <f>Finaler!H48</f>
        <v>396</v>
      </c>
      <c r="G48" s="165">
        <f>Finaler!I48</f>
        <v>8</v>
      </c>
      <c r="H48" s="166">
        <f>'Resultat Snörakan'!E61</f>
        <v>38</v>
      </c>
      <c r="I48" s="165">
        <f>'Resultat Snörakan'!F61</f>
        <v>9</v>
      </c>
      <c r="J48" s="166">
        <f>Finaler!AL48</f>
        <v>396</v>
      </c>
      <c r="K48" s="167">
        <f>Finaler!AM48</f>
        <v>1</v>
      </c>
      <c r="M48" s="427">
        <f>Finaler!O48</f>
        <v>14</v>
      </c>
      <c r="N48" s="428">
        <f>Finaler!P48</f>
        <v>3</v>
      </c>
      <c r="O48" s="429">
        <f>'Resultat Snörakan'!G61</f>
        <v>50</v>
      </c>
      <c r="P48" s="430">
        <f>'Resultat Snörakan'!H61</f>
        <v>5</v>
      </c>
      <c r="Q48" s="427">
        <f>Finaler!AT48</f>
        <v>396</v>
      </c>
      <c r="R48" s="431">
        <f>Finaler!AU48</f>
        <v>1</v>
      </c>
      <c r="T48" s="26"/>
      <c r="U48" s="419">
        <f aca="true" t="shared" si="9" ref="U48:W52">B48</f>
        <v>55</v>
      </c>
      <c r="V48" s="108" t="str">
        <f t="shared" si="9"/>
        <v>Lija Petra Asgeirsdottir</v>
      </c>
      <c r="W48" s="147" t="str">
        <f t="shared" si="9"/>
        <v>Palle Peterson</v>
      </c>
      <c r="Y48" s="164">
        <f>Finaler!V48</f>
        <v>17</v>
      </c>
      <c r="Z48" s="165">
        <f>Finaler!W48</f>
        <v>5</v>
      </c>
      <c r="AA48" s="166">
        <f>'Resultat Snörakan'!I61</f>
        <v>49</v>
      </c>
      <c r="AB48" s="165">
        <f>'Resultat Snörakan'!J61</f>
        <v>6</v>
      </c>
      <c r="AC48" s="166">
        <f>Finaler!BB48</f>
        <v>396</v>
      </c>
      <c r="AD48" s="167">
        <f>Finaler!BC48</f>
        <v>1</v>
      </c>
      <c r="AF48" s="164">
        <f>Finaler!AC48</f>
        <v>13</v>
      </c>
      <c r="AG48" s="165">
        <f>Finaler!AD48</f>
        <v>2</v>
      </c>
      <c r="AH48" s="166">
        <f>'Resultat Snörakan'!K61</f>
        <v>45</v>
      </c>
      <c r="AI48" s="165">
        <f>'Resultat Snörakan'!L61</f>
        <v>4</v>
      </c>
      <c r="AJ48" s="166">
        <f>Finaler!BJ48</f>
        <v>396</v>
      </c>
      <c r="AK48" s="167">
        <f>Finaler!BK48</f>
        <v>1</v>
      </c>
    </row>
    <row r="49" spans="1:37" ht="12.75">
      <c r="A49" s="27"/>
      <c r="B49" s="419">
        <f>'Resultat Snörakan'!B62</f>
        <v>56</v>
      </c>
      <c r="C49" s="194" t="str">
        <f>'Resultat Snörakan'!C62</f>
        <v>Anita Andersson</v>
      </c>
      <c r="D49" s="147" t="str">
        <f>'Resultat Snörakan'!D62</f>
        <v>Torsten Andersson</v>
      </c>
      <c r="F49" s="164">
        <f>Finaler!H49</f>
        <v>10</v>
      </c>
      <c r="G49" s="165">
        <f>Finaler!I49</f>
        <v>1</v>
      </c>
      <c r="H49" s="166">
        <f>'Resultat Snörakan'!E62</f>
        <v>64</v>
      </c>
      <c r="I49" s="165">
        <f>'Resultat Snörakan'!F62</f>
        <v>1</v>
      </c>
      <c r="J49" s="166">
        <f>Finaler!AL49</f>
        <v>396</v>
      </c>
      <c r="K49" s="167">
        <f>Finaler!AM49</f>
        <v>1</v>
      </c>
      <c r="M49" s="164">
        <f>Finaler!O49</f>
        <v>15</v>
      </c>
      <c r="N49" s="165">
        <f>Finaler!P49</f>
        <v>5</v>
      </c>
      <c r="O49" s="166">
        <f>'Resultat Snörakan'!G62</f>
        <v>56</v>
      </c>
      <c r="P49" s="209">
        <f>'Resultat Snörakan'!H62</f>
        <v>1</v>
      </c>
      <c r="Q49" s="164">
        <f>Finaler!AT49</f>
        <v>396</v>
      </c>
      <c r="R49" s="167">
        <f>Finaler!AU49</f>
        <v>1</v>
      </c>
      <c r="T49" s="26"/>
      <c r="U49" s="419">
        <f t="shared" si="9"/>
        <v>56</v>
      </c>
      <c r="V49" s="108" t="str">
        <f t="shared" si="9"/>
        <v>Anita Andersson</v>
      </c>
      <c r="W49" s="147" t="str">
        <f t="shared" si="9"/>
        <v>Torsten Andersson</v>
      </c>
      <c r="Y49" s="164">
        <f>Finaler!V49</f>
        <v>10</v>
      </c>
      <c r="Z49" s="165">
        <f>Finaler!W49</f>
        <v>1</v>
      </c>
      <c r="AA49" s="166">
        <f>'Resultat Snörakan'!I62</f>
        <v>66</v>
      </c>
      <c r="AB49" s="165">
        <f>'Resultat Snörakan'!J62</f>
        <v>1</v>
      </c>
      <c r="AC49" s="166">
        <f>Finaler!BB49</f>
        <v>396</v>
      </c>
      <c r="AD49" s="167">
        <f>Finaler!BC49</f>
        <v>1</v>
      </c>
      <c r="AF49" s="164">
        <f>Finaler!AC49</f>
        <v>6</v>
      </c>
      <c r="AG49" s="165">
        <f>Finaler!AD49</f>
        <v>1</v>
      </c>
      <c r="AH49" s="166">
        <f>'Resultat Snörakan'!K62</f>
        <v>60</v>
      </c>
      <c r="AI49" s="165">
        <f>'Resultat Snörakan'!L62</f>
        <v>1</v>
      </c>
      <c r="AJ49" s="166">
        <f>Finaler!BJ49</f>
        <v>396</v>
      </c>
      <c r="AK49" s="167">
        <f>Finaler!BK49</f>
        <v>1</v>
      </c>
    </row>
    <row r="50" spans="1:37" ht="12.75">
      <c r="A50" s="27"/>
      <c r="B50" s="419">
        <f>'Resultat Snörakan'!B63</f>
        <v>57</v>
      </c>
      <c r="C50" s="194" t="str">
        <f>'Resultat Snörakan'!C63</f>
        <v>Erene Hedin</v>
      </c>
      <c r="D50" s="147" t="str">
        <f>'Resultat Snörakan'!D63</f>
        <v>Thord Eriksson</v>
      </c>
      <c r="F50" s="164">
        <f>Finaler!H50</f>
        <v>396</v>
      </c>
      <c r="G50" s="165">
        <f>Finaler!I50</f>
        <v>8</v>
      </c>
      <c r="H50" s="166">
        <f>'Resultat Snörakan'!E63</f>
        <v>40</v>
      </c>
      <c r="I50" s="165">
        <f>'Resultat Snörakan'!F63</f>
        <v>8</v>
      </c>
      <c r="J50" s="166">
        <f>Finaler!AL50</f>
        <v>396</v>
      </c>
      <c r="K50" s="167">
        <f>Finaler!AM50</f>
        <v>1</v>
      </c>
      <c r="M50" s="164">
        <f>Finaler!O50</f>
        <v>396</v>
      </c>
      <c r="N50" s="165">
        <f>Finaler!P50</f>
        <v>7</v>
      </c>
      <c r="O50" s="166">
        <f>'Resultat Snörakan'!G63</f>
        <v>42</v>
      </c>
      <c r="P50" s="209">
        <f>'Resultat Snörakan'!H63</f>
        <v>8</v>
      </c>
      <c r="Q50" s="164">
        <f>Finaler!AT50</f>
        <v>396</v>
      </c>
      <c r="R50" s="167">
        <f>Finaler!AU50</f>
        <v>1</v>
      </c>
      <c r="T50" s="26"/>
      <c r="U50" s="419">
        <f t="shared" si="9"/>
        <v>57</v>
      </c>
      <c r="V50" s="108" t="str">
        <f t="shared" si="9"/>
        <v>Erene Hedin</v>
      </c>
      <c r="W50" s="147" t="str">
        <f t="shared" si="9"/>
        <v>Thord Eriksson</v>
      </c>
      <c r="Y50" s="164">
        <f>Finaler!V50</f>
        <v>396</v>
      </c>
      <c r="Z50" s="165">
        <f>Finaler!W50</f>
        <v>8</v>
      </c>
      <c r="AA50" s="166">
        <f>'Resultat Snörakan'!I63</f>
        <v>34</v>
      </c>
      <c r="AB50" s="165">
        <f>'Resultat Snörakan'!J63</f>
        <v>9</v>
      </c>
      <c r="AC50" s="166">
        <f>Finaler!BB50</f>
        <v>396</v>
      </c>
      <c r="AD50" s="167">
        <f>Finaler!BC50</f>
        <v>1</v>
      </c>
      <c r="AF50" s="164">
        <f>Finaler!AC50</f>
        <v>396</v>
      </c>
      <c r="AG50" s="165">
        <f>Finaler!AD50</f>
        <v>7</v>
      </c>
      <c r="AH50" s="166">
        <f>'Resultat Snörakan'!K63</f>
        <v>35</v>
      </c>
      <c r="AI50" s="165">
        <f>'Resultat Snörakan'!L63</f>
        <v>8</v>
      </c>
      <c r="AJ50" s="166">
        <f>Finaler!BJ50</f>
        <v>396</v>
      </c>
      <c r="AK50" s="167">
        <f>Finaler!BK50</f>
        <v>1</v>
      </c>
    </row>
    <row r="51" spans="1:37" ht="12.75">
      <c r="A51" s="27"/>
      <c r="B51" s="419">
        <f>'Resultat Snörakan'!B64</f>
        <v>0</v>
      </c>
      <c r="C51" s="194">
        <f>'Resultat Snörakan'!C64</f>
        <v>0</v>
      </c>
      <c r="D51" s="147">
        <f>'Resultat Snörakan'!D64</f>
        <v>0</v>
      </c>
      <c r="F51" s="164">
        <f>Finaler!H51</f>
        <v>396</v>
      </c>
      <c r="G51" s="165">
        <f>Finaler!I51</f>
        <v>8</v>
      </c>
      <c r="H51" s="166">
        <f>'Resultat Snörakan'!E64</f>
        <v>0</v>
      </c>
      <c r="I51" s="165">
        <f>'Resultat Snörakan'!F64</f>
        <v>0</v>
      </c>
      <c r="J51" s="166">
        <f>Finaler!AL51</f>
        <v>396</v>
      </c>
      <c r="K51" s="167">
        <f>Finaler!AM51</f>
        <v>1</v>
      </c>
      <c r="M51" s="164">
        <f>Finaler!O51</f>
        <v>396</v>
      </c>
      <c r="N51" s="165">
        <f>Finaler!P51</f>
        <v>7</v>
      </c>
      <c r="O51" s="166">
        <f>'Resultat Snörakan'!G64</f>
        <v>0</v>
      </c>
      <c r="P51" s="209">
        <f>'Resultat Snörakan'!H64</f>
        <v>0</v>
      </c>
      <c r="Q51" s="164">
        <f>Finaler!AT51</f>
        <v>396</v>
      </c>
      <c r="R51" s="167">
        <f>Finaler!AU51</f>
        <v>1</v>
      </c>
      <c r="T51" s="26"/>
      <c r="U51" s="419">
        <f t="shared" si="9"/>
        <v>0</v>
      </c>
      <c r="V51" s="108">
        <f t="shared" si="9"/>
        <v>0</v>
      </c>
      <c r="W51" s="147">
        <f t="shared" si="9"/>
        <v>0</v>
      </c>
      <c r="Y51" s="164">
        <f>Finaler!V51</f>
        <v>396</v>
      </c>
      <c r="Z51" s="165">
        <f>Finaler!W51</f>
        <v>8</v>
      </c>
      <c r="AA51" s="166">
        <f>'Resultat Snörakan'!I64</f>
        <v>0</v>
      </c>
      <c r="AB51" s="165">
        <f>'Resultat Snörakan'!J64</f>
        <v>0</v>
      </c>
      <c r="AC51" s="166">
        <f>Finaler!BB51</f>
        <v>396</v>
      </c>
      <c r="AD51" s="167">
        <f>Finaler!BC51</f>
        <v>1</v>
      </c>
      <c r="AF51" s="164">
        <f>Finaler!AC51</f>
        <v>396</v>
      </c>
      <c r="AG51" s="165">
        <f>Finaler!AD51</f>
        <v>7</v>
      </c>
      <c r="AH51" s="166">
        <f>'Resultat Snörakan'!K64</f>
        <v>0</v>
      </c>
      <c r="AI51" s="165">
        <f>'Resultat Snörakan'!L64</f>
        <v>0</v>
      </c>
      <c r="AJ51" s="166">
        <f>Finaler!BJ51</f>
        <v>396</v>
      </c>
      <c r="AK51" s="167">
        <f>Finaler!BK51</f>
        <v>1</v>
      </c>
    </row>
    <row r="52" spans="1:37" ht="12.75">
      <c r="A52" s="27"/>
      <c r="B52" s="419">
        <f>'Resultat Snörakan'!B65</f>
        <v>0</v>
      </c>
      <c r="C52" s="194">
        <f>'Resultat Snörakan'!C65</f>
        <v>0</v>
      </c>
      <c r="D52" s="147">
        <f>'Resultat Snörakan'!D65</f>
        <v>0</v>
      </c>
      <c r="F52" s="164">
        <f>Finaler!H52</f>
        <v>396</v>
      </c>
      <c r="G52" s="165">
        <f>Finaler!I52</f>
        <v>8</v>
      </c>
      <c r="H52" s="166">
        <f>'Resultat Snörakan'!E65</f>
        <v>0</v>
      </c>
      <c r="I52" s="165">
        <f>'Resultat Snörakan'!F65</f>
        <v>0</v>
      </c>
      <c r="J52" s="166">
        <f>Finaler!AL52</f>
        <v>396</v>
      </c>
      <c r="K52" s="167">
        <f>Finaler!AM52</f>
        <v>1</v>
      </c>
      <c r="M52" s="164">
        <f>Finaler!O52</f>
        <v>396</v>
      </c>
      <c r="N52" s="165">
        <f>Finaler!P52</f>
        <v>7</v>
      </c>
      <c r="O52" s="166">
        <f>'Resultat Snörakan'!G65</f>
        <v>0</v>
      </c>
      <c r="P52" s="209">
        <f>'Resultat Snörakan'!H65</f>
        <v>0</v>
      </c>
      <c r="Q52" s="164">
        <f>Finaler!AT52</f>
        <v>396</v>
      </c>
      <c r="R52" s="167">
        <f>Finaler!AU52</f>
        <v>1</v>
      </c>
      <c r="T52" s="26"/>
      <c r="U52" s="419">
        <f t="shared" si="9"/>
        <v>0</v>
      </c>
      <c r="V52" s="108">
        <f t="shared" si="9"/>
        <v>0</v>
      </c>
      <c r="W52" s="147">
        <f t="shared" si="9"/>
        <v>0</v>
      </c>
      <c r="Y52" s="164">
        <f>Finaler!V52</f>
        <v>396</v>
      </c>
      <c r="Z52" s="165">
        <f>Finaler!W52</f>
        <v>8</v>
      </c>
      <c r="AA52" s="166">
        <f>'Resultat Snörakan'!I65</f>
        <v>0</v>
      </c>
      <c r="AB52" s="165">
        <f>'Resultat Snörakan'!J65</f>
        <v>0</v>
      </c>
      <c r="AC52" s="166">
        <f>Finaler!BB52</f>
        <v>396</v>
      </c>
      <c r="AD52" s="167">
        <f>Finaler!BC52</f>
        <v>1</v>
      </c>
      <c r="AF52" s="164">
        <f>Finaler!AC52</f>
        <v>396</v>
      </c>
      <c r="AG52" s="165">
        <f>Finaler!AD52</f>
        <v>7</v>
      </c>
      <c r="AH52" s="166">
        <f>'Resultat Snörakan'!K65</f>
        <v>0</v>
      </c>
      <c r="AI52" s="165">
        <f>'Resultat Snörakan'!L65</f>
        <v>0</v>
      </c>
      <c r="AJ52" s="166">
        <f>Finaler!BJ52</f>
        <v>396</v>
      </c>
      <c r="AK52" s="167">
        <f>Finaler!BK52</f>
        <v>1</v>
      </c>
    </row>
    <row r="53" spans="1:37" ht="13.5" thickBot="1">
      <c r="A53" s="20"/>
      <c r="B53" s="438">
        <f>'Resultat Snörakan'!B66</f>
        <v>0</v>
      </c>
      <c r="C53" s="195">
        <f>'Resultat Snörakan'!C66</f>
        <v>0</v>
      </c>
      <c r="D53" s="148">
        <f>'Resultat Snörakan'!D66</f>
        <v>0</v>
      </c>
      <c r="F53" s="168">
        <f>Finaler!H53</f>
        <v>396</v>
      </c>
      <c r="G53" s="169">
        <f>Finaler!I53</f>
        <v>8</v>
      </c>
      <c r="H53" s="170">
        <f>'Resultat Snörakan'!E66</f>
        <v>0</v>
      </c>
      <c r="I53" s="169">
        <f>'Resultat Snörakan'!F66</f>
        <v>0</v>
      </c>
      <c r="J53" s="170">
        <f>Finaler!AL53</f>
        <v>396</v>
      </c>
      <c r="K53" s="171">
        <f>Finaler!AM53</f>
        <v>1</v>
      </c>
      <c r="M53" s="168">
        <f>Finaler!O53</f>
        <v>396</v>
      </c>
      <c r="N53" s="169">
        <f>Finaler!P53</f>
        <v>7</v>
      </c>
      <c r="O53" s="170">
        <f>'Resultat Snörakan'!G66</f>
        <v>0</v>
      </c>
      <c r="P53" s="439">
        <f>'Resultat Snörakan'!H66</f>
        <v>0</v>
      </c>
      <c r="Q53" s="168">
        <f>Finaler!AT53</f>
        <v>396</v>
      </c>
      <c r="R53" s="171">
        <f>Finaler!AU53</f>
        <v>1</v>
      </c>
      <c r="T53" s="28"/>
      <c r="U53" s="116">
        <f>B53</f>
        <v>0</v>
      </c>
      <c r="V53" s="109">
        <f>C53</f>
        <v>0</v>
      </c>
      <c r="W53" s="148">
        <f>D53</f>
        <v>0</v>
      </c>
      <c r="Y53" s="168">
        <f>Finaler!V53</f>
        <v>396</v>
      </c>
      <c r="Z53" s="169">
        <f>Finaler!W53</f>
        <v>8</v>
      </c>
      <c r="AA53" s="170">
        <f>'Resultat Snörakan'!I66</f>
        <v>0</v>
      </c>
      <c r="AB53" s="169">
        <f>'Resultat Snörakan'!J66</f>
        <v>0</v>
      </c>
      <c r="AC53" s="170">
        <f>Finaler!BB53</f>
        <v>396</v>
      </c>
      <c r="AD53" s="171">
        <f>Finaler!BC53</f>
        <v>1</v>
      </c>
      <c r="AF53" s="168">
        <f>Finaler!AC53</f>
        <v>396</v>
      </c>
      <c r="AG53" s="169">
        <f>Finaler!AD53</f>
        <v>7</v>
      </c>
      <c r="AH53" s="170">
        <f>'Resultat Snörakan'!K66</f>
        <v>0</v>
      </c>
      <c r="AI53" s="169">
        <f>'Resultat Snörakan'!L66</f>
        <v>0</v>
      </c>
      <c r="AJ53" s="170">
        <f>Finaler!BJ53</f>
        <v>396</v>
      </c>
      <c r="AK53" s="171">
        <f>Finaler!BK53</f>
        <v>1</v>
      </c>
    </row>
  </sheetData>
  <sheetProtection/>
  <printOptions/>
  <pageMargins left="0.7874015748031497" right="0.5905511811023623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O45" sqref="O45"/>
    </sheetView>
  </sheetViews>
  <sheetFormatPr defaultColWidth="9.140625" defaultRowHeight="12.75"/>
  <cols>
    <col min="1" max="1" width="5.28125" style="0" customWidth="1"/>
    <col min="2" max="2" width="5.28125" style="101" customWidth="1"/>
    <col min="3" max="3" width="20.421875" style="0" customWidth="1"/>
    <col min="4" max="4" width="16.28125" style="0" customWidth="1"/>
    <col min="5" max="5" width="6.28125" style="0" customWidth="1"/>
    <col min="6" max="6" width="3.421875" style="0" customWidth="1"/>
    <col min="7" max="7" width="3.421875" style="6" customWidth="1"/>
    <col min="8" max="8" width="6.00390625" style="0" customWidth="1"/>
    <col min="9" max="9" width="4.00390625" style="101" customWidth="1"/>
    <col min="10" max="10" width="5.00390625" style="0" customWidth="1"/>
    <col min="11" max="11" width="3.8515625" style="101" customWidth="1"/>
    <col min="12" max="12" width="2.7109375" style="6" customWidth="1"/>
  </cols>
  <sheetData>
    <row r="1" spans="1:12" s="366" customFormat="1" ht="16.5" thickBot="1">
      <c r="A1" s="90" t="s">
        <v>41</v>
      </c>
      <c r="B1" s="417"/>
      <c r="D1" s="1">
        <f>Beskrivning!C1</f>
        <v>2016</v>
      </c>
      <c r="G1" s="365"/>
      <c r="I1" s="417"/>
      <c r="K1" s="417"/>
      <c r="L1" s="365"/>
    </row>
    <row r="2" spans="6:11" ht="12" customHeight="1" thickBot="1">
      <c r="F2" s="6"/>
      <c r="H2" s="333" t="s">
        <v>86</v>
      </c>
      <c r="I2" s="301"/>
      <c r="J2" s="302"/>
      <c r="K2" s="303"/>
    </row>
    <row r="3" spans="1:12" s="3" customFormat="1" ht="12.75">
      <c r="A3" s="23"/>
      <c r="B3" s="102"/>
      <c r="C3" s="23"/>
      <c r="D3" s="24"/>
      <c r="E3" s="304" t="s">
        <v>20</v>
      </c>
      <c r="F3" s="299" t="s">
        <v>72</v>
      </c>
      <c r="G3" s="29"/>
      <c r="H3" s="30" t="s">
        <v>43</v>
      </c>
      <c r="I3" s="105"/>
      <c r="J3" s="100" t="s">
        <v>75</v>
      </c>
      <c r="K3" s="105"/>
      <c r="L3" s="29"/>
    </row>
    <row r="4" spans="1:12" ht="12.75">
      <c r="A4" s="5"/>
      <c r="B4" s="98" t="s">
        <v>61</v>
      </c>
      <c r="C4" s="5"/>
      <c r="D4" s="6"/>
      <c r="E4" s="305" t="s">
        <v>40</v>
      </c>
      <c r="F4" s="55" t="s">
        <v>73</v>
      </c>
      <c r="G4" s="12"/>
      <c r="H4" s="11" t="s">
        <v>44</v>
      </c>
      <c r="I4" s="106"/>
      <c r="J4" s="11" t="s">
        <v>76</v>
      </c>
      <c r="K4" s="106"/>
      <c r="L4" s="12"/>
    </row>
    <row r="5" spans="1:12" ht="13.5" thickBot="1">
      <c r="A5" s="103" t="s">
        <v>45</v>
      </c>
      <c r="B5" s="99" t="s">
        <v>74</v>
      </c>
      <c r="C5" s="82" t="s">
        <v>69</v>
      </c>
      <c r="D5" s="29" t="s">
        <v>70</v>
      </c>
      <c r="E5" s="306" t="s">
        <v>85</v>
      </c>
      <c r="F5" s="300" t="s">
        <v>71</v>
      </c>
      <c r="G5" s="12"/>
      <c r="H5" s="47" t="s">
        <v>39</v>
      </c>
      <c r="I5" s="104" t="s">
        <v>77</v>
      </c>
      <c r="J5" s="47" t="s">
        <v>42</v>
      </c>
      <c r="K5" s="104" t="s">
        <v>77</v>
      </c>
      <c r="L5" s="12"/>
    </row>
    <row r="6" spans="1:12" s="51" customFormat="1" ht="12.75">
      <c r="A6" s="102" t="s">
        <v>21</v>
      </c>
      <c r="B6" s="95">
        <f>'Resultat Snörakan'!B8</f>
        <v>1</v>
      </c>
      <c r="C6" s="367" t="str">
        <f>'Resultat Snörakan'!C8</f>
        <v>Lena Serrander</v>
      </c>
      <c r="D6" s="368" t="str">
        <f>'Resultat Snörakan'!D8</f>
        <v>Jan Serrander</v>
      </c>
      <c r="E6" s="369">
        <f>'Resultat Finaler'!F6</f>
        <v>12</v>
      </c>
      <c r="F6" s="370">
        <f>'Resultat Finaler'!G6</f>
        <v>2</v>
      </c>
      <c r="G6" s="334"/>
      <c r="H6" s="371">
        <f>'Resultat Finaler'!H6</f>
        <v>72</v>
      </c>
      <c r="I6" s="372">
        <f>'Resultat Finaler'!I6</f>
        <v>2</v>
      </c>
      <c r="J6" s="371">
        <f>'Resultat Finaler'!J6</f>
        <v>396</v>
      </c>
      <c r="K6" s="372">
        <f>'Resultat Finaler'!K6</f>
        <v>1</v>
      </c>
      <c r="L6" s="334"/>
    </row>
    <row r="7" spans="1:12" s="51" customFormat="1" ht="12.75">
      <c r="A7" s="98" t="s">
        <v>22</v>
      </c>
      <c r="B7" s="96">
        <f>'Resultat Snörakan'!B9</f>
        <v>2</v>
      </c>
      <c r="C7" s="374" t="str">
        <f>'Resultat Snörakan'!C9</f>
        <v>Annika Carlsson</v>
      </c>
      <c r="D7" s="375" t="str">
        <f>'Resultat Snörakan'!D9</f>
        <v>Christian Götmar</v>
      </c>
      <c r="E7" s="369">
        <f>'Resultat Finaler'!F7</f>
        <v>396</v>
      </c>
      <c r="F7" s="370">
        <f>'Resultat Finaler'!G7</f>
        <v>9</v>
      </c>
      <c r="G7" s="334"/>
      <c r="H7" s="369">
        <f>'Resultat Finaler'!H7</f>
        <v>37</v>
      </c>
      <c r="I7" s="370">
        <f>'Resultat Finaler'!I7</f>
        <v>15</v>
      </c>
      <c r="J7" s="369">
        <f>'Resultat Finaler'!J7</f>
        <v>396</v>
      </c>
      <c r="K7" s="370">
        <f>'Resultat Finaler'!K7</f>
        <v>1</v>
      </c>
      <c r="L7" s="334"/>
    </row>
    <row r="8" spans="1:12" s="51" customFormat="1" ht="12.75">
      <c r="A8" s="98" t="s">
        <v>23</v>
      </c>
      <c r="B8" s="117">
        <f>'Resultat Snörakan'!B10</f>
        <v>3</v>
      </c>
      <c r="C8" s="374" t="str">
        <f>'Resultat Snörakan'!C10</f>
        <v>Elisabeth Carlsson</v>
      </c>
      <c r="D8" s="375" t="str">
        <f>'Resultat Snörakan'!D10</f>
        <v>Daniel Carlsson</v>
      </c>
      <c r="E8" s="369">
        <f>'Resultat Finaler'!F8</f>
        <v>396</v>
      </c>
      <c r="F8" s="370">
        <f>'Resultat Finaler'!G8</f>
        <v>9</v>
      </c>
      <c r="G8" s="334"/>
      <c r="H8" s="369">
        <f>'Resultat Finaler'!H8</f>
        <v>53</v>
      </c>
      <c r="I8" s="370">
        <f>'Resultat Finaler'!I8</f>
        <v>9</v>
      </c>
      <c r="J8" s="369">
        <f>'Resultat Finaler'!J8</f>
        <v>396</v>
      </c>
      <c r="K8" s="370">
        <f>'Resultat Finaler'!K8</f>
        <v>1</v>
      </c>
      <c r="L8" s="334"/>
    </row>
    <row r="9" spans="1:12" s="51" customFormat="1" ht="12.75">
      <c r="A9" s="98" t="s">
        <v>24</v>
      </c>
      <c r="B9" s="117">
        <f>'Resultat Snörakan'!B11</f>
        <v>4</v>
      </c>
      <c r="C9" s="374" t="str">
        <f>'Resultat Snörakan'!C11</f>
        <v>Katja Fabian</v>
      </c>
      <c r="D9" s="375" t="str">
        <f>'Resultat Snörakan'!D11</f>
        <v>Ingrid Mårtensson</v>
      </c>
      <c r="E9" s="369">
        <f>'Resultat Finaler'!F9</f>
        <v>396</v>
      </c>
      <c r="F9" s="370">
        <f>'Resultat Finaler'!G9</f>
        <v>9</v>
      </c>
      <c r="G9" s="334"/>
      <c r="H9" s="369">
        <f>'Resultat Finaler'!H9</f>
        <v>28</v>
      </c>
      <c r="I9" s="370">
        <f>'Resultat Finaler'!I9</f>
        <v>16</v>
      </c>
      <c r="J9" s="369">
        <f>'Resultat Finaler'!J9</f>
        <v>396</v>
      </c>
      <c r="K9" s="370">
        <f>'Resultat Finaler'!K9</f>
        <v>1</v>
      </c>
      <c r="L9" s="334"/>
    </row>
    <row r="10" spans="1:12" s="51" customFormat="1" ht="12.75">
      <c r="A10" s="98" t="s">
        <v>25</v>
      </c>
      <c r="B10" s="117">
        <f>'Resultat Snörakan'!B12</f>
        <v>5</v>
      </c>
      <c r="C10" s="374" t="str">
        <f>'Resultat Snörakan'!C12</f>
        <v>Madelen Ehlis</v>
      </c>
      <c r="D10" s="375" t="str">
        <f>'Resultat Snörakan'!D12</f>
        <v>Bo Ehlis</v>
      </c>
      <c r="E10" s="369">
        <f>'Resultat Finaler'!F10</f>
        <v>18</v>
      </c>
      <c r="F10" s="370">
        <f>'Resultat Finaler'!G10</f>
        <v>4</v>
      </c>
      <c r="G10" s="334"/>
      <c r="H10" s="369">
        <f>'Resultat Finaler'!H10</f>
        <v>64</v>
      </c>
      <c r="I10" s="370">
        <f>'Resultat Finaler'!I10</f>
        <v>5</v>
      </c>
      <c r="J10" s="369">
        <f>'Resultat Finaler'!J10</f>
        <v>396</v>
      </c>
      <c r="K10" s="370">
        <f>'Resultat Finaler'!K10</f>
        <v>1</v>
      </c>
      <c r="L10" s="334"/>
    </row>
    <row r="11" spans="1:12" s="51" customFormat="1" ht="12.75">
      <c r="A11" s="98" t="s">
        <v>26</v>
      </c>
      <c r="B11" s="117">
        <f>'Resultat Snörakan'!B13</f>
        <v>6</v>
      </c>
      <c r="C11" s="374" t="str">
        <f>'Resultat Snörakan'!C13</f>
        <v>Malin Frelin</v>
      </c>
      <c r="D11" s="375" t="str">
        <f>'Resultat Snörakan'!D13</f>
        <v>Emil Wintercorn</v>
      </c>
      <c r="E11" s="369">
        <f>'Resultat Finaler'!F11</f>
        <v>396</v>
      </c>
      <c r="F11" s="370">
        <f>'Resultat Finaler'!G11</f>
        <v>9</v>
      </c>
      <c r="G11" s="334"/>
      <c r="H11" s="369">
        <f>'Resultat Finaler'!H11</f>
        <v>49</v>
      </c>
      <c r="I11" s="370">
        <f>'Resultat Finaler'!I11</f>
        <v>11</v>
      </c>
      <c r="J11" s="369">
        <f>'Resultat Finaler'!J11</f>
        <v>396</v>
      </c>
      <c r="K11" s="370">
        <f>'Resultat Finaler'!K11</f>
        <v>1</v>
      </c>
      <c r="L11" s="334"/>
    </row>
    <row r="12" spans="1:12" s="51" customFormat="1" ht="12.75">
      <c r="A12" s="98" t="s">
        <v>22</v>
      </c>
      <c r="B12" s="117">
        <f>'Resultat Snörakan'!B14</f>
        <v>7</v>
      </c>
      <c r="C12" s="374" t="str">
        <f>'Resultat Snörakan'!C14</f>
        <v>Carina Holmberg</v>
      </c>
      <c r="D12" s="375" t="str">
        <f>'Resultat Snörakan'!D14</f>
        <v>Jonas Carlsson</v>
      </c>
      <c r="E12" s="369">
        <f>'Resultat Finaler'!F12</f>
        <v>13</v>
      </c>
      <c r="F12" s="370">
        <f>'Resultat Finaler'!G12</f>
        <v>3</v>
      </c>
      <c r="G12" s="334"/>
      <c r="H12" s="369">
        <f>'Resultat Finaler'!H12</f>
        <v>71</v>
      </c>
      <c r="I12" s="370">
        <f>'Resultat Finaler'!I12</f>
        <v>3</v>
      </c>
      <c r="J12" s="369">
        <f>'Resultat Finaler'!J12</f>
        <v>396</v>
      </c>
      <c r="K12" s="370">
        <f>'Resultat Finaler'!K12</f>
        <v>1</v>
      </c>
      <c r="L12" s="334"/>
    </row>
    <row r="13" spans="1:12" s="51" customFormat="1" ht="12.75">
      <c r="A13" s="98" t="s">
        <v>26</v>
      </c>
      <c r="B13" s="117">
        <f>'Resultat Snörakan'!B15</f>
        <v>8</v>
      </c>
      <c r="C13" s="374" t="str">
        <f>'Resultat Snörakan'!C15</f>
        <v>Åsa Thulin</v>
      </c>
      <c r="D13" s="375" t="str">
        <f>'Resultat Snörakan'!D15</f>
        <v>Mikael Magnusson</v>
      </c>
      <c r="E13" s="369">
        <f>'Resultat Finaler'!F13</f>
        <v>396</v>
      </c>
      <c r="F13" s="370">
        <f>'Resultat Finaler'!G13</f>
        <v>9</v>
      </c>
      <c r="G13" s="334"/>
      <c r="H13" s="369">
        <f>'Resultat Finaler'!H13</f>
        <v>38</v>
      </c>
      <c r="I13" s="370">
        <f>'Resultat Finaler'!I13</f>
        <v>14</v>
      </c>
      <c r="J13" s="369">
        <f>'Resultat Finaler'!J13</f>
        <v>396</v>
      </c>
      <c r="K13" s="370">
        <f>'Resultat Finaler'!K13</f>
        <v>1</v>
      </c>
      <c r="L13" s="334"/>
    </row>
    <row r="14" spans="1:12" s="51" customFormat="1" ht="12.75">
      <c r="A14" s="98"/>
      <c r="B14" s="117">
        <f>'Resultat Snörakan'!B16</f>
        <v>9</v>
      </c>
      <c r="C14" s="374" t="str">
        <f>'Resultat Snörakan'!C16</f>
        <v>Marina Viström</v>
      </c>
      <c r="D14" s="375" t="str">
        <f>'Resultat Snörakan'!D16</f>
        <v>Elena Lantz</v>
      </c>
      <c r="E14" s="369">
        <f>'Resultat Finaler'!F14</f>
        <v>396</v>
      </c>
      <c r="F14" s="370">
        <f>'Resultat Finaler'!G14</f>
        <v>9</v>
      </c>
      <c r="G14" s="334"/>
      <c r="H14" s="369">
        <f>'Resultat Finaler'!H14</f>
        <v>48</v>
      </c>
      <c r="I14" s="370">
        <f>'Resultat Finaler'!I14</f>
        <v>12</v>
      </c>
      <c r="J14" s="369">
        <f>'Resultat Finaler'!J14</f>
        <v>396</v>
      </c>
      <c r="K14" s="370">
        <f>'Resultat Finaler'!K14</f>
        <v>1</v>
      </c>
      <c r="L14" s="334"/>
    </row>
    <row r="15" spans="1:12" s="51" customFormat="1" ht="12.75">
      <c r="A15" s="98"/>
      <c r="B15" s="117">
        <f>'Resultat Snörakan'!B17</f>
        <v>10</v>
      </c>
      <c r="C15" s="374" t="str">
        <f>'Resultat Snörakan'!C17</f>
        <v>Josefin Brandén</v>
      </c>
      <c r="D15" s="375" t="str">
        <f>'Resultat Snörakan'!D17</f>
        <v>Samuel Carlsson</v>
      </c>
      <c r="E15" s="369">
        <f>'Resultat Finaler'!F15</f>
        <v>21</v>
      </c>
      <c r="F15" s="370">
        <f>'Resultat Finaler'!G15</f>
        <v>6</v>
      </c>
      <c r="G15" s="334"/>
      <c r="H15" s="369">
        <f>'Resultat Finaler'!H15</f>
        <v>63</v>
      </c>
      <c r="I15" s="370">
        <f>'Resultat Finaler'!I15</f>
        <v>6</v>
      </c>
      <c r="J15" s="369">
        <f>'Resultat Finaler'!J15</f>
        <v>396</v>
      </c>
      <c r="K15" s="370">
        <f>'Resultat Finaler'!K15</f>
        <v>1</v>
      </c>
      <c r="L15" s="334"/>
    </row>
    <row r="16" spans="1:12" s="51" customFormat="1" ht="12.75">
      <c r="A16" s="98"/>
      <c r="B16" s="117">
        <f>'Resultat Snörakan'!B18</f>
        <v>11</v>
      </c>
      <c r="C16" s="374" t="str">
        <f>'Resultat Snörakan'!C18</f>
        <v>Katarina Nivert</v>
      </c>
      <c r="D16" s="375" t="str">
        <f>'Resultat Snörakan'!D18</f>
        <v>Anders Öström</v>
      </c>
      <c r="E16" s="369">
        <f>'Resultat Finaler'!F16</f>
        <v>21</v>
      </c>
      <c r="F16" s="370">
        <f>'Resultat Finaler'!G16</f>
        <v>6</v>
      </c>
      <c r="G16" s="334"/>
      <c r="H16" s="369">
        <f>'Resultat Finaler'!H16</f>
        <v>61</v>
      </c>
      <c r="I16" s="370">
        <f>'Resultat Finaler'!I16</f>
        <v>7</v>
      </c>
      <c r="J16" s="369">
        <f>'Resultat Finaler'!J16</f>
        <v>396</v>
      </c>
      <c r="K16" s="370">
        <f>'Resultat Finaler'!K16</f>
        <v>1</v>
      </c>
      <c r="L16" s="334"/>
    </row>
    <row r="17" spans="1:12" s="51" customFormat="1" ht="12.75">
      <c r="A17" s="98"/>
      <c r="B17" s="117">
        <f>'Resultat Snörakan'!B19</f>
        <v>12</v>
      </c>
      <c r="C17" s="374" t="str">
        <f>'Resultat Snörakan'!C19</f>
        <v>Sofia Carlsson-Jönsson</v>
      </c>
      <c r="D17" s="375" t="str">
        <f>'Resultat Snörakan'!D19</f>
        <v>Linus Carlsson</v>
      </c>
      <c r="E17" s="369">
        <f>'Resultat Finaler'!F17</f>
        <v>396</v>
      </c>
      <c r="F17" s="370">
        <f>'Resultat Finaler'!G17</f>
        <v>9</v>
      </c>
      <c r="G17" s="334"/>
      <c r="H17" s="369">
        <f>'Resultat Finaler'!H17</f>
        <v>53</v>
      </c>
      <c r="I17" s="370">
        <f>'Resultat Finaler'!I17</f>
        <v>9</v>
      </c>
      <c r="J17" s="369">
        <f>'Resultat Finaler'!J17</f>
        <v>396</v>
      </c>
      <c r="K17" s="370">
        <f>'Resultat Finaler'!K17</f>
        <v>1</v>
      </c>
      <c r="L17" s="334"/>
    </row>
    <row r="18" spans="1:12" s="51" customFormat="1" ht="12.75">
      <c r="A18" s="98"/>
      <c r="B18" s="117">
        <f>'Resultat Snörakan'!B20</f>
        <v>13</v>
      </c>
      <c r="C18" s="374" t="str">
        <f>'Resultat Snörakan'!C20</f>
        <v>Anna-Carin Lindquist</v>
      </c>
      <c r="D18" s="375" t="str">
        <f>'Resultat Snörakan'!D20</f>
        <v>Jörgen Nilsson</v>
      </c>
      <c r="E18" s="369">
        <f>'Resultat Finaler'!F18</f>
        <v>19</v>
      </c>
      <c r="F18" s="370">
        <f>'Resultat Finaler'!G18</f>
        <v>5</v>
      </c>
      <c r="G18" s="334"/>
      <c r="H18" s="369">
        <f>'Resultat Finaler'!H18</f>
        <v>66</v>
      </c>
      <c r="I18" s="370">
        <f>'Resultat Finaler'!I18</f>
        <v>4</v>
      </c>
      <c r="J18" s="369">
        <f>'Resultat Finaler'!J18</f>
        <v>396</v>
      </c>
      <c r="K18" s="370">
        <f>'Resultat Finaler'!K18</f>
        <v>1</v>
      </c>
      <c r="L18" s="334"/>
    </row>
    <row r="19" spans="1:12" s="51" customFormat="1" ht="12.75">
      <c r="A19" s="98"/>
      <c r="B19" s="117">
        <f>'Resultat Snörakan'!B21</f>
        <v>14</v>
      </c>
      <c r="C19" s="374" t="str">
        <f>'Resultat Snörakan'!C21</f>
        <v>Ellen Engblom</v>
      </c>
      <c r="D19" s="375" t="str">
        <f>'Resultat Snörakan'!D21</f>
        <v>Johannes Leffler</v>
      </c>
      <c r="E19" s="369">
        <f>'Resultat Finaler'!F19</f>
        <v>396</v>
      </c>
      <c r="F19" s="370">
        <f>'Resultat Finaler'!G19</f>
        <v>9</v>
      </c>
      <c r="G19" s="334"/>
      <c r="H19" s="369">
        <f>'Resultat Finaler'!H19</f>
        <v>0</v>
      </c>
      <c r="I19" s="370">
        <f>'Resultat Finaler'!I19</f>
        <v>17</v>
      </c>
      <c r="J19" s="369">
        <f>'Resultat Finaler'!J19</f>
        <v>396</v>
      </c>
      <c r="K19" s="370">
        <f>'Resultat Finaler'!K19</f>
        <v>1</v>
      </c>
      <c r="L19" s="334"/>
    </row>
    <row r="20" spans="1:12" s="51" customFormat="1" ht="12.75">
      <c r="A20" s="98"/>
      <c r="B20" s="117">
        <f>'Resultat Snörakan'!B22</f>
        <v>15</v>
      </c>
      <c r="C20" s="374" t="str">
        <f>'Resultat Snörakan'!C22</f>
        <v>Unn Ekman</v>
      </c>
      <c r="D20" s="375" t="str">
        <f>'Resultat Snörakan'!D22</f>
        <v>Björn Persson</v>
      </c>
      <c r="E20" s="369">
        <f>'Resultat Finaler'!F20</f>
        <v>396</v>
      </c>
      <c r="F20" s="370">
        <f>'Resultat Finaler'!G20</f>
        <v>9</v>
      </c>
      <c r="G20" s="334"/>
      <c r="H20" s="369">
        <f>'Resultat Finaler'!H20</f>
        <v>0</v>
      </c>
      <c r="I20" s="370">
        <f>'Resultat Finaler'!I20</f>
        <v>17</v>
      </c>
      <c r="J20" s="369">
        <f>'Resultat Finaler'!J20</f>
        <v>396</v>
      </c>
      <c r="K20" s="370">
        <f>'Resultat Finaler'!K20</f>
        <v>1</v>
      </c>
      <c r="L20" s="334"/>
    </row>
    <row r="21" spans="1:12" s="51" customFormat="1" ht="12.75">
      <c r="A21" s="98"/>
      <c r="B21" s="117">
        <f>'Resultat Snörakan'!B23</f>
        <v>16</v>
      </c>
      <c r="C21" s="374" t="str">
        <f>'Resultat Snörakan'!C23</f>
        <v>Elvira Svartgren</v>
      </c>
      <c r="D21" s="375" t="str">
        <f>'Resultat Snörakan'!D23</f>
        <v>Daniel Thörnqvist</v>
      </c>
      <c r="E21" s="369">
        <f>'Resultat Finaler'!F21</f>
        <v>31</v>
      </c>
      <c r="F21" s="370">
        <f>'Resultat Finaler'!G21</f>
        <v>8</v>
      </c>
      <c r="G21" s="334"/>
      <c r="H21" s="369">
        <f>'Resultat Finaler'!H21</f>
        <v>57</v>
      </c>
      <c r="I21" s="370">
        <f>'Resultat Finaler'!I21</f>
        <v>8</v>
      </c>
      <c r="J21" s="369">
        <f>'Resultat Finaler'!J21</f>
        <v>396</v>
      </c>
      <c r="K21" s="370">
        <f>'Resultat Finaler'!K21</f>
        <v>1</v>
      </c>
      <c r="L21" s="334"/>
    </row>
    <row r="22" spans="1:12" s="51" customFormat="1" ht="12.75">
      <c r="A22" s="98"/>
      <c r="B22" s="117">
        <f>'Resultat Snörakan'!B24</f>
        <v>17</v>
      </c>
      <c r="C22" s="374" t="str">
        <f>'Resultat Snörakan'!C24</f>
        <v>Linnea Lindström</v>
      </c>
      <c r="D22" s="375" t="str">
        <f>'Resultat Snörakan'!D24</f>
        <v>Mikael Möllerskog</v>
      </c>
      <c r="E22" s="369">
        <f>'Resultat Finaler'!F22</f>
        <v>396</v>
      </c>
      <c r="F22" s="370">
        <f>'Resultat Finaler'!G22</f>
        <v>9</v>
      </c>
      <c r="G22" s="334"/>
      <c r="H22" s="369">
        <f>'Resultat Finaler'!H22</f>
        <v>46</v>
      </c>
      <c r="I22" s="370">
        <f>'Resultat Finaler'!I22</f>
        <v>13</v>
      </c>
      <c r="J22" s="369">
        <f>'Resultat Finaler'!J22</f>
        <v>396</v>
      </c>
      <c r="K22" s="370">
        <f>'Resultat Finaler'!K22</f>
        <v>1</v>
      </c>
      <c r="L22" s="334"/>
    </row>
    <row r="23" spans="1:12" s="51" customFormat="1" ht="12.75">
      <c r="A23" s="98"/>
      <c r="B23" s="491">
        <f>'Resultat Snörakan'!B25</f>
        <v>18</v>
      </c>
      <c r="C23" s="471" t="str">
        <f>'Resultat Snörakan'!C25</f>
        <v>Yvonne Engblom</v>
      </c>
      <c r="D23" s="492" t="str">
        <f>'Resultat Snörakan'!D25</f>
        <v>Margareta Uhlin</v>
      </c>
      <c r="E23" s="473">
        <f>'Resultat Finaler'!F23</f>
        <v>9</v>
      </c>
      <c r="F23" s="474">
        <f>'Resultat Finaler'!G23</f>
        <v>1</v>
      </c>
      <c r="G23" s="334"/>
      <c r="H23" s="369">
        <f>'Resultat Finaler'!H23</f>
        <v>75</v>
      </c>
      <c r="I23" s="370">
        <f>'Resultat Finaler'!I23</f>
        <v>1</v>
      </c>
      <c r="J23" s="369">
        <f>'Resultat Finaler'!J23</f>
        <v>396</v>
      </c>
      <c r="K23" s="370">
        <f>'Resultat Finaler'!K23</f>
        <v>1</v>
      </c>
      <c r="L23" s="334"/>
    </row>
    <row r="24" spans="1:12" s="51" customFormat="1" ht="12.75">
      <c r="A24" s="98"/>
      <c r="B24" s="117">
        <f>'Resultat Snörakan'!B26</f>
        <v>0</v>
      </c>
      <c r="C24" s="374">
        <f>'Resultat Snörakan'!C26</f>
        <v>0</v>
      </c>
      <c r="D24" s="375">
        <f>'Resultat Snörakan'!D26</f>
        <v>0</v>
      </c>
      <c r="E24" s="369">
        <f>'Resultat Finaler'!F24</f>
        <v>396</v>
      </c>
      <c r="F24" s="370">
        <f>'Resultat Finaler'!G24</f>
        <v>9</v>
      </c>
      <c r="G24" s="334"/>
      <c r="H24" s="369">
        <f>'Resultat Finaler'!H24</f>
        <v>0</v>
      </c>
      <c r="I24" s="370">
        <f>'Resultat Finaler'!I24</f>
        <v>0</v>
      </c>
      <c r="J24" s="369">
        <f>'Resultat Finaler'!J24</f>
        <v>396</v>
      </c>
      <c r="K24" s="370">
        <f>'Resultat Finaler'!K24</f>
        <v>1</v>
      </c>
      <c r="L24" s="334"/>
    </row>
    <row r="25" spans="1:12" s="51" customFormat="1" ht="13.5" thickBot="1">
      <c r="A25" s="99"/>
      <c r="B25" s="99">
        <f>'Resultat Snörakan'!B27</f>
        <v>0</v>
      </c>
      <c r="C25" s="376">
        <f>'Resultat Snörakan'!C27</f>
        <v>0</v>
      </c>
      <c r="D25" s="377">
        <f>'Resultat Snörakan'!D27</f>
        <v>0</v>
      </c>
      <c r="E25" s="378">
        <f>'Resultat Finaler'!F25</f>
        <v>396</v>
      </c>
      <c r="F25" s="379">
        <f>'Resultat Finaler'!G25</f>
        <v>9</v>
      </c>
      <c r="G25" s="334"/>
      <c r="H25" s="378">
        <f>'Resultat Finaler'!H25</f>
        <v>0</v>
      </c>
      <c r="I25" s="379">
        <f>'Resultat Finaler'!I25</f>
        <v>0</v>
      </c>
      <c r="J25" s="378">
        <f>'Resultat Finaler'!J25</f>
        <v>396</v>
      </c>
      <c r="K25" s="379">
        <f>'Resultat Finaler'!K25</f>
        <v>1</v>
      </c>
      <c r="L25" s="334"/>
    </row>
    <row r="26" spans="1:11" s="334" customFormat="1" ht="3.75" customHeight="1" thickBot="1">
      <c r="A26" s="66"/>
      <c r="B26" s="380"/>
      <c r="C26" s="381"/>
      <c r="D26" s="381"/>
      <c r="E26" s="382"/>
      <c r="F26" s="380"/>
      <c r="I26" s="383"/>
      <c r="K26" s="383"/>
    </row>
    <row r="27" spans="1:12" s="51" customFormat="1" ht="12.75">
      <c r="A27" s="102" t="s">
        <v>27</v>
      </c>
      <c r="B27" s="95">
        <f>'Resultat Snörakan'!B35</f>
        <v>30</v>
      </c>
      <c r="C27" s="367" t="str">
        <f>'Resultat Snörakan'!C35</f>
        <v>Signe Öström-Nivert</v>
      </c>
      <c r="D27" s="373" t="str">
        <f>'Resultat Snörakan'!D35</f>
        <v>Tod Ekman</v>
      </c>
      <c r="E27" s="371">
        <f>'Resultat Finaler'!F27</f>
        <v>8</v>
      </c>
      <c r="F27" s="372">
        <f>'Resultat Finaler'!G27</f>
        <v>2</v>
      </c>
      <c r="G27" s="334"/>
      <c r="H27" s="371">
        <f>'Resultat Finaler'!H27</f>
        <v>40</v>
      </c>
      <c r="I27" s="384">
        <f>'Resultat Finaler'!I27</f>
        <v>2</v>
      </c>
      <c r="J27" s="371">
        <f>'Resultat Finaler'!J27</f>
        <v>396</v>
      </c>
      <c r="K27" s="384">
        <f>'Resultat Finaler'!K27</f>
        <v>1</v>
      </c>
      <c r="L27" s="334"/>
    </row>
    <row r="28" spans="1:12" s="389" customFormat="1" ht="12.75">
      <c r="A28" s="297" t="s">
        <v>23</v>
      </c>
      <c r="B28" s="491">
        <f>'Resultat Snörakan'!B36</f>
        <v>31</v>
      </c>
      <c r="C28" s="471" t="str">
        <f>'Resultat Snörakan'!C36</f>
        <v>Elin Borg</v>
      </c>
      <c r="D28" s="472" t="str">
        <f>'Resultat Snörakan'!D36</f>
        <v>Ellen Ekstav</v>
      </c>
      <c r="E28" s="473">
        <f>'Resultat Finaler'!F28</f>
        <v>4</v>
      </c>
      <c r="F28" s="474">
        <f>'Resultat Finaler'!G28</f>
        <v>1</v>
      </c>
      <c r="G28" s="387"/>
      <c r="H28" s="369">
        <f>'Resultat Finaler'!H28</f>
        <v>51</v>
      </c>
      <c r="I28" s="388">
        <f>'Resultat Finaler'!I28</f>
        <v>1</v>
      </c>
      <c r="J28" s="369">
        <f>'Resultat Finaler'!J28</f>
        <v>396</v>
      </c>
      <c r="K28" s="388">
        <f>'Resultat Finaler'!K28</f>
        <v>1</v>
      </c>
      <c r="L28" s="387"/>
    </row>
    <row r="29" spans="1:12" s="389" customFormat="1" ht="12.75">
      <c r="A29" s="297" t="s">
        <v>28</v>
      </c>
      <c r="B29" s="117">
        <f>'Resultat Snörakan'!B37</f>
        <v>32</v>
      </c>
      <c r="C29" s="385" t="str">
        <f>'Resultat Snörakan'!C37</f>
        <v>Frida Ekstav</v>
      </c>
      <c r="D29" s="386" t="str">
        <f>'Resultat Snörakan'!D37</f>
        <v>Filip Carlsson</v>
      </c>
      <c r="E29" s="390">
        <f>'Resultat Finaler'!F29</f>
        <v>396</v>
      </c>
      <c r="F29" s="391">
        <f>'Resultat Finaler'!G29</f>
        <v>3</v>
      </c>
      <c r="G29" s="387"/>
      <c r="H29" s="369">
        <f>'Resultat Finaler'!H29</f>
        <v>0</v>
      </c>
      <c r="I29" s="388">
        <f>'Resultat Finaler'!I29</f>
        <v>3</v>
      </c>
      <c r="J29" s="369">
        <f>'Resultat Finaler'!J29</f>
        <v>396</v>
      </c>
      <c r="K29" s="388">
        <f>'Resultat Finaler'!K29</f>
        <v>1</v>
      </c>
      <c r="L29" s="387"/>
    </row>
    <row r="30" spans="1:12" s="389" customFormat="1" ht="12.75">
      <c r="A30" s="297" t="s">
        <v>29</v>
      </c>
      <c r="B30" s="117">
        <f>'Resultat Snörakan'!B38</f>
        <v>33</v>
      </c>
      <c r="C30" s="385" t="str">
        <f>'Resultat Snörakan'!C38</f>
        <v>Sofia Vanhala</v>
      </c>
      <c r="D30" s="386" t="str">
        <f>'Resultat Snörakan'!D38</f>
        <v>Henning Lindqvist</v>
      </c>
      <c r="E30" s="390">
        <f>'Resultat Finaler'!F30</f>
        <v>396</v>
      </c>
      <c r="F30" s="391">
        <f>'Resultat Finaler'!G30</f>
        <v>3</v>
      </c>
      <c r="G30" s="387"/>
      <c r="H30" s="369">
        <f>'Resultat Finaler'!H30</f>
        <v>0</v>
      </c>
      <c r="I30" s="388">
        <f>'Resultat Finaler'!I30</f>
        <v>3</v>
      </c>
      <c r="J30" s="369">
        <f>'Resultat Finaler'!J30</f>
        <v>396</v>
      </c>
      <c r="K30" s="388">
        <f>'Resultat Finaler'!K30</f>
        <v>1</v>
      </c>
      <c r="L30" s="387"/>
    </row>
    <row r="31" spans="1:12" s="389" customFormat="1" ht="12.75">
      <c r="A31" s="297" t="s">
        <v>25</v>
      </c>
      <c r="B31" s="117">
        <f>'Resultat Snörakan'!B39</f>
        <v>34</v>
      </c>
      <c r="C31" s="385" t="str">
        <f>'Resultat Snörakan'!C39</f>
        <v>Hedvig Lindqvist</v>
      </c>
      <c r="D31" s="386" t="str">
        <f>'Resultat Snörakan'!D39</f>
        <v>Frida Ekstav</v>
      </c>
      <c r="E31" s="390">
        <f>'Resultat Finaler'!F31</f>
        <v>396</v>
      </c>
      <c r="F31" s="391">
        <f>'Resultat Finaler'!G31</f>
        <v>3</v>
      </c>
      <c r="G31" s="387"/>
      <c r="H31" s="369">
        <f>'Resultat Finaler'!H31</f>
        <v>0</v>
      </c>
      <c r="I31" s="388">
        <f>'Resultat Finaler'!I31</f>
        <v>3</v>
      </c>
      <c r="J31" s="369">
        <f>'Resultat Finaler'!J31</f>
        <v>396</v>
      </c>
      <c r="K31" s="388">
        <f>'Resultat Finaler'!K31</f>
        <v>1</v>
      </c>
      <c r="L31" s="387"/>
    </row>
    <row r="32" spans="1:12" s="51" customFormat="1" ht="12.75">
      <c r="A32" s="98" t="s">
        <v>30</v>
      </c>
      <c r="B32" s="117">
        <f>'Resultat Snörakan'!B40</f>
        <v>0</v>
      </c>
      <c r="C32" s="392">
        <f>'Resultat Snörakan'!C40</f>
        <v>0</v>
      </c>
      <c r="D32" s="393">
        <f>'Resultat Snörakan'!D40</f>
        <v>0</v>
      </c>
      <c r="E32" s="390">
        <f>'Resultat Finaler'!F32</f>
        <v>396</v>
      </c>
      <c r="F32" s="391">
        <f>'Resultat Finaler'!G32</f>
        <v>3</v>
      </c>
      <c r="G32" s="334"/>
      <c r="H32" s="369">
        <f>'Resultat Finaler'!H32</f>
        <v>0</v>
      </c>
      <c r="I32" s="388">
        <f>'Resultat Finaler'!I32</f>
        <v>0</v>
      </c>
      <c r="J32" s="369">
        <f>'Resultat Finaler'!J32</f>
        <v>396</v>
      </c>
      <c r="K32" s="388">
        <f>'Resultat Finaler'!K32</f>
        <v>1</v>
      </c>
      <c r="L32" s="334"/>
    </row>
    <row r="33" spans="1:12" s="51" customFormat="1" ht="12.75">
      <c r="A33" s="394"/>
      <c r="B33" s="117">
        <f>'Resultat Snörakan'!B41</f>
        <v>0</v>
      </c>
      <c r="C33" s="392">
        <f>'Resultat Snörakan'!C41</f>
        <v>0</v>
      </c>
      <c r="D33" s="393">
        <f>'Resultat Snörakan'!D41</f>
        <v>0</v>
      </c>
      <c r="E33" s="390">
        <f>'Resultat Finaler'!F33</f>
        <v>396</v>
      </c>
      <c r="F33" s="391">
        <f>'Resultat Finaler'!G33</f>
        <v>3</v>
      </c>
      <c r="G33" s="334"/>
      <c r="H33" s="369">
        <f>'Resultat Finaler'!H33</f>
        <v>0</v>
      </c>
      <c r="I33" s="388">
        <f>'Resultat Finaler'!I33</f>
        <v>0</v>
      </c>
      <c r="J33" s="369">
        <f>'Resultat Finaler'!J33</f>
        <v>396</v>
      </c>
      <c r="K33" s="388">
        <f>'Resultat Finaler'!K33</f>
        <v>1</v>
      </c>
      <c r="L33" s="334"/>
    </row>
    <row r="34" spans="1:12" s="51" customFormat="1" ht="12.75">
      <c r="A34" s="394"/>
      <c r="B34" s="117">
        <f>'Resultat Snörakan'!B42</f>
        <v>0</v>
      </c>
      <c r="C34" s="392">
        <f>'Resultat Snörakan'!C42</f>
        <v>0</v>
      </c>
      <c r="D34" s="393">
        <f>'Resultat Snörakan'!D42</f>
        <v>0</v>
      </c>
      <c r="E34" s="390">
        <f>'Resultat Finaler'!F34</f>
        <v>396</v>
      </c>
      <c r="F34" s="391">
        <f>'Resultat Finaler'!G34</f>
        <v>3</v>
      </c>
      <c r="G34" s="334"/>
      <c r="H34" s="369">
        <f>'Resultat Finaler'!H34</f>
        <v>0</v>
      </c>
      <c r="I34" s="388">
        <f>'Resultat Finaler'!I34</f>
        <v>0</v>
      </c>
      <c r="J34" s="369">
        <f>'Resultat Finaler'!J34</f>
        <v>396</v>
      </c>
      <c r="K34" s="388">
        <f>'Resultat Finaler'!K34</f>
        <v>1</v>
      </c>
      <c r="L34" s="334"/>
    </row>
    <row r="35" spans="1:12" s="51" customFormat="1" ht="12.75">
      <c r="A35" s="394"/>
      <c r="B35" s="96">
        <f>'Resultat Snörakan'!B43</f>
        <v>0</v>
      </c>
      <c r="C35" s="395">
        <f>'Resultat Snörakan'!C43</f>
        <v>0</v>
      </c>
      <c r="D35" s="396">
        <f>'Resultat Snörakan'!D43</f>
        <v>0</v>
      </c>
      <c r="E35" s="397">
        <f>'Resultat Finaler'!F35</f>
        <v>396</v>
      </c>
      <c r="F35" s="57">
        <f>'Resultat Finaler'!G35</f>
        <v>3</v>
      </c>
      <c r="G35" s="334"/>
      <c r="H35" s="398">
        <f>'Resultat Finaler'!H35</f>
        <v>0</v>
      </c>
      <c r="I35" s="399">
        <f>'Resultat Finaler'!I35</f>
        <v>0</v>
      </c>
      <c r="J35" s="398">
        <f>'Resultat Finaler'!J35</f>
        <v>396</v>
      </c>
      <c r="K35" s="399">
        <f>'Resultat Finaler'!K35</f>
        <v>1</v>
      </c>
      <c r="L35" s="334"/>
    </row>
    <row r="36" spans="1:12" s="51" customFormat="1" ht="13.5" thickBot="1">
      <c r="A36" s="400"/>
      <c r="B36" s="99">
        <f>'Resultat Snörakan'!B44</f>
        <v>0</v>
      </c>
      <c r="C36" s="376">
        <f>'Resultat Snörakan'!C44</f>
        <v>0</v>
      </c>
      <c r="D36" s="377">
        <f>'Resultat Snörakan'!D44</f>
        <v>0</v>
      </c>
      <c r="E36" s="378">
        <f>'Resultat Finaler'!F36</f>
        <v>396</v>
      </c>
      <c r="F36" s="401">
        <f>'Resultat Finaler'!G36</f>
        <v>3</v>
      </c>
      <c r="G36" s="402"/>
      <c r="H36" s="378">
        <f>'Resultat Finaler'!H36</f>
        <v>0</v>
      </c>
      <c r="I36" s="401">
        <f>'Resultat Finaler'!I36</f>
        <v>0</v>
      </c>
      <c r="J36" s="378">
        <f>'Resultat Finaler'!J36</f>
        <v>396</v>
      </c>
      <c r="K36" s="401">
        <f>'Resultat Finaler'!K36</f>
        <v>1</v>
      </c>
      <c r="L36" s="334"/>
    </row>
    <row r="37" spans="2:11" s="334" customFormat="1" ht="3.75" customHeight="1" thickBot="1">
      <c r="B37" s="383"/>
      <c r="C37" s="403"/>
      <c r="D37" s="403"/>
      <c r="E37" s="382"/>
      <c r="F37" s="383"/>
      <c r="H37" s="382"/>
      <c r="I37" s="383"/>
      <c r="J37" s="382"/>
      <c r="K37" s="383"/>
    </row>
    <row r="38" spans="1:12" s="51" customFormat="1" ht="12.75">
      <c r="A38" s="102" t="s">
        <v>31</v>
      </c>
      <c r="B38" s="95">
        <f>'Resultat Snörakan'!B51</f>
        <v>45</v>
      </c>
      <c r="C38" s="367" t="str">
        <f>'Resultat Snörakan'!C51</f>
        <v>Kristina Andersen</v>
      </c>
      <c r="D38" s="404" t="str">
        <f>'Resultat Snörakan'!D51</f>
        <v>Staffan Dackman</v>
      </c>
      <c r="E38" s="371">
        <f>'Resultat Finaler'!F38</f>
        <v>15</v>
      </c>
      <c r="F38" s="372">
        <f>'Resultat Finaler'!G38</f>
        <v>3</v>
      </c>
      <c r="G38" s="334"/>
      <c r="H38" s="371">
        <f>'Resultat Finaler'!H38</f>
        <v>49</v>
      </c>
      <c r="I38" s="372">
        <f>'Resultat Finaler'!I38</f>
        <v>6</v>
      </c>
      <c r="J38" s="405">
        <f>'Resultat Finaler'!J38</f>
        <v>396</v>
      </c>
      <c r="K38" s="406">
        <f>'Resultat Finaler'!K38</f>
        <v>1</v>
      </c>
      <c r="L38" s="334"/>
    </row>
    <row r="39" spans="1:12" s="389" customFormat="1" ht="12.75">
      <c r="A39" s="297" t="s">
        <v>22</v>
      </c>
      <c r="B39" s="315">
        <f>'Resultat Snörakan'!B52</f>
        <v>46</v>
      </c>
      <c r="C39" s="407" t="str">
        <f>'Resultat Snörakan'!C52</f>
        <v>Kristina Elfström</v>
      </c>
      <c r="D39" s="408" t="str">
        <f>'Resultat Snörakan'!D52</f>
        <v>Kurt le Moine</v>
      </c>
      <c r="E39" s="369">
        <f>'Resultat Finaler'!F39</f>
        <v>20</v>
      </c>
      <c r="F39" s="370">
        <f>'Resultat Finaler'!G39</f>
        <v>6</v>
      </c>
      <c r="G39" s="387"/>
      <c r="H39" s="390">
        <f>'Resultat Finaler'!H39</f>
        <v>50</v>
      </c>
      <c r="I39" s="391">
        <f>'Resultat Finaler'!I39</f>
        <v>5</v>
      </c>
      <c r="J39" s="409">
        <f>'Resultat Finaler'!J39</f>
        <v>396</v>
      </c>
      <c r="K39" s="410">
        <f>'Resultat Finaler'!K39</f>
        <v>1</v>
      </c>
      <c r="L39" s="387"/>
    </row>
    <row r="40" spans="1:12" s="51" customFormat="1" ht="12.75">
      <c r="A40" s="98" t="s">
        <v>32</v>
      </c>
      <c r="B40" s="96">
        <f>'Resultat Snörakan'!B53</f>
        <v>47</v>
      </c>
      <c r="C40" s="392" t="str">
        <f>'Resultat Snörakan'!C53</f>
        <v>Lena Persson</v>
      </c>
      <c r="D40" s="411" t="str">
        <f>'Resultat Snörakan'!D53</f>
        <v>Börje Persson</v>
      </c>
      <c r="E40" s="390">
        <f>'Resultat Finaler'!F40</f>
        <v>396</v>
      </c>
      <c r="F40" s="391">
        <f>'Resultat Finaler'!G40</f>
        <v>8</v>
      </c>
      <c r="G40" s="334"/>
      <c r="H40" s="390">
        <f>'Resultat Finaler'!H40</f>
        <v>0</v>
      </c>
      <c r="I40" s="391">
        <f>'Resultat Finaler'!I40</f>
        <v>11</v>
      </c>
      <c r="J40" s="409">
        <f>'Resultat Finaler'!J40</f>
        <v>396</v>
      </c>
      <c r="K40" s="410">
        <f>'Resultat Finaler'!K40</f>
        <v>1</v>
      </c>
      <c r="L40" s="334"/>
    </row>
    <row r="41" spans="1:12" s="51" customFormat="1" ht="12.75">
      <c r="A41" s="98" t="s">
        <v>22</v>
      </c>
      <c r="B41" s="96">
        <f>'Resultat Snörakan'!B54</f>
        <v>48</v>
      </c>
      <c r="C41" s="392" t="str">
        <f>'Resultat Snörakan'!C54</f>
        <v>Yvonne Engblom</v>
      </c>
      <c r="D41" s="411" t="str">
        <f>'Resultat Snörakan'!D54</f>
        <v>Margareta Uhlin</v>
      </c>
      <c r="E41" s="390">
        <f>'Resultat Finaler'!F41</f>
        <v>396</v>
      </c>
      <c r="F41" s="391">
        <f>'Resultat Finaler'!G41</f>
        <v>8</v>
      </c>
      <c r="G41" s="334"/>
      <c r="H41" s="390">
        <f>'Resultat Finaler'!H41</f>
        <v>0</v>
      </c>
      <c r="I41" s="391">
        <f>'Resultat Finaler'!I41</f>
        <v>11</v>
      </c>
      <c r="J41" s="409">
        <f>'Resultat Finaler'!J41</f>
        <v>396</v>
      </c>
      <c r="K41" s="410">
        <f>'Resultat Finaler'!K41</f>
        <v>1</v>
      </c>
      <c r="L41" s="334"/>
    </row>
    <row r="42" spans="1:12" s="51" customFormat="1" ht="12.75">
      <c r="A42" s="98" t="s">
        <v>26</v>
      </c>
      <c r="B42" s="96">
        <f>'Resultat Snörakan'!B55</f>
        <v>49</v>
      </c>
      <c r="C42" s="392" t="str">
        <f>'Resultat Snörakan'!C55</f>
        <v>Lena Johansson</v>
      </c>
      <c r="D42" s="411" t="str">
        <f>'Resultat Snörakan'!D55</f>
        <v>Christer Johansson</v>
      </c>
      <c r="E42" s="390">
        <f>'Resultat Finaler'!F42</f>
        <v>23</v>
      </c>
      <c r="F42" s="391">
        <f>'Resultat Finaler'!G42</f>
        <v>7</v>
      </c>
      <c r="G42" s="334"/>
      <c r="H42" s="390">
        <f>'Resultat Finaler'!H42</f>
        <v>51</v>
      </c>
      <c r="I42" s="391">
        <f>'Resultat Finaler'!I42</f>
        <v>4</v>
      </c>
      <c r="J42" s="409">
        <f>'Resultat Finaler'!J42</f>
        <v>396</v>
      </c>
      <c r="K42" s="410">
        <f>'Resultat Finaler'!K42</f>
        <v>1</v>
      </c>
      <c r="L42" s="334"/>
    </row>
    <row r="43" spans="1:12" s="389" customFormat="1" ht="12.75">
      <c r="A43" s="297" t="s">
        <v>33</v>
      </c>
      <c r="B43" s="315">
        <f>'Resultat Snörakan'!B56</f>
        <v>50</v>
      </c>
      <c r="C43" s="407" t="str">
        <f>'Resultat Snörakan'!C56</f>
        <v>Agneta Zenkert</v>
      </c>
      <c r="D43" s="408" t="str">
        <f>'Resultat Snörakan'!D56</f>
        <v>Roger Zenkert</v>
      </c>
      <c r="E43" s="390">
        <f>'Resultat Finaler'!F43</f>
        <v>17</v>
      </c>
      <c r="F43" s="391">
        <f>'Resultat Finaler'!G43</f>
        <v>4</v>
      </c>
      <c r="G43" s="387"/>
      <c r="H43" s="390">
        <f>'Resultat Finaler'!H43</f>
        <v>49</v>
      </c>
      <c r="I43" s="391">
        <f>'Resultat Finaler'!I43</f>
        <v>6</v>
      </c>
      <c r="J43" s="409">
        <f>'Resultat Finaler'!J43</f>
        <v>396</v>
      </c>
      <c r="K43" s="410">
        <f>'Resultat Finaler'!K43</f>
        <v>1</v>
      </c>
      <c r="L43" s="387"/>
    </row>
    <row r="44" spans="1:12" s="51" customFormat="1" ht="12.75">
      <c r="A44" s="98" t="s">
        <v>23</v>
      </c>
      <c r="B44" s="470">
        <f>'Resultat Snörakan'!B57</f>
        <v>51</v>
      </c>
      <c r="C44" s="497" t="str">
        <f>'Resultat Snörakan'!C57</f>
        <v>Yvonne Brink Svensson</v>
      </c>
      <c r="D44" s="498" t="str">
        <f>'Resultat Snörakan'!D57</f>
        <v>Ewa Fogelfors</v>
      </c>
      <c r="E44" s="494">
        <f>'Resultat Finaler'!F44</f>
        <v>10</v>
      </c>
      <c r="F44" s="495">
        <f>'Resultat Finaler'!G44</f>
        <v>1</v>
      </c>
      <c r="G44" s="504"/>
      <c r="H44" s="494">
        <f>'Resultat Finaler'!H44</f>
        <v>63</v>
      </c>
      <c r="I44" s="495">
        <f>'Resultat Finaler'!I44</f>
        <v>2</v>
      </c>
      <c r="J44" s="409">
        <f>'Resultat Finaler'!J44</f>
        <v>396</v>
      </c>
      <c r="K44" s="410">
        <f>'Resultat Finaler'!K44</f>
        <v>1</v>
      </c>
      <c r="L44" s="334"/>
    </row>
    <row r="45" spans="1:12" s="51" customFormat="1" ht="12.75">
      <c r="A45" s="98" t="s">
        <v>22</v>
      </c>
      <c r="B45" s="96">
        <f>'Resultat Snörakan'!B58</f>
        <v>52</v>
      </c>
      <c r="C45" s="392" t="str">
        <f>'Resultat Snörakan'!C58</f>
        <v>Gun-Britt Forslund</v>
      </c>
      <c r="D45" s="411" t="str">
        <f>'Resultat Snörakan'!D58</f>
        <v>Ingemar Sund</v>
      </c>
      <c r="E45" s="390">
        <f>'Resultat Finaler'!F45</f>
        <v>17</v>
      </c>
      <c r="F45" s="391">
        <f>'Resultat Finaler'!G45</f>
        <v>4</v>
      </c>
      <c r="G45" s="334"/>
      <c r="H45" s="390">
        <f>'Resultat Finaler'!H45</f>
        <v>55</v>
      </c>
      <c r="I45" s="391">
        <f>'Resultat Finaler'!I45</f>
        <v>3</v>
      </c>
      <c r="J45" s="409">
        <f>'Resultat Finaler'!J45</f>
        <v>396</v>
      </c>
      <c r="K45" s="410">
        <f>'Resultat Finaler'!K45</f>
        <v>1</v>
      </c>
      <c r="L45" s="334"/>
    </row>
    <row r="46" spans="1:12" s="51" customFormat="1" ht="12.75">
      <c r="A46" s="98" t="s">
        <v>26</v>
      </c>
      <c r="B46" s="96">
        <f>'Resultat Snörakan'!B59</f>
        <v>53</v>
      </c>
      <c r="C46" s="392" t="str">
        <f>'Resultat Snörakan'!C59</f>
        <v>Lena Sundberg</v>
      </c>
      <c r="D46" s="411" t="str">
        <f>'Resultat Snörakan'!D59</f>
        <v>Sam Sundberg</v>
      </c>
      <c r="E46" s="390">
        <f>'Resultat Finaler'!F46</f>
        <v>396</v>
      </c>
      <c r="F46" s="391">
        <f>'Resultat Finaler'!G46</f>
        <v>8</v>
      </c>
      <c r="G46" s="334"/>
      <c r="H46" s="390">
        <f>'Resultat Finaler'!H46</f>
        <v>0</v>
      </c>
      <c r="I46" s="391">
        <f>'Resultat Finaler'!I46</f>
        <v>11</v>
      </c>
      <c r="J46" s="409">
        <f>'Resultat Finaler'!J46</f>
        <v>396</v>
      </c>
      <c r="K46" s="410">
        <f>'Resultat Finaler'!K46</f>
        <v>1</v>
      </c>
      <c r="L46" s="334"/>
    </row>
    <row r="47" spans="1:12" s="51" customFormat="1" ht="12.75">
      <c r="A47" s="394"/>
      <c r="B47" s="96">
        <f>'Resultat Snörakan'!B60</f>
        <v>54</v>
      </c>
      <c r="C47" s="374" t="str">
        <f>'Resultat Snörakan'!C60</f>
        <v>Gunilla Andersson</v>
      </c>
      <c r="D47" s="432" t="str">
        <f>'Resultat Snörakan'!D60</f>
        <v>Nicke Gustafsson</v>
      </c>
      <c r="E47" s="390">
        <f>'Resultat Finaler'!F47</f>
        <v>396</v>
      </c>
      <c r="F47" s="391">
        <f>'Resultat Finaler'!G47</f>
        <v>8</v>
      </c>
      <c r="G47" s="334"/>
      <c r="H47" s="369">
        <f>'Resultat Finaler'!H47</f>
        <v>34</v>
      </c>
      <c r="I47" s="370">
        <f>'Resultat Finaler'!I47</f>
        <v>10</v>
      </c>
      <c r="J47" s="415">
        <f>'Resultat Finaler'!J47</f>
        <v>396</v>
      </c>
      <c r="K47" s="416">
        <f>'Resultat Finaler'!K47</f>
        <v>1</v>
      </c>
      <c r="L47" s="334"/>
    </row>
    <row r="48" spans="1:11" ht="12.75">
      <c r="A48" s="433"/>
      <c r="B48" s="96">
        <f>'Resultat Snörakan'!B61</f>
        <v>55</v>
      </c>
      <c r="C48" s="374" t="str">
        <f>'Resultat Snörakan'!C61</f>
        <v>Lija Petra Asgeirsdottir</v>
      </c>
      <c r="D48" s="432" t="str">
        <f>'Resultat Snörakan'!D61</f>
        <v>Palle Peterson</v>
      </c>
      <c r="E48" s="390">
        <f>'Resultat Finaler'!F48</f>
        <v>396</v>
      </c>
      <c r="F48" s="391">
        <f>'Resultat Finaler'!G48</f>
        <v>8</v>
      </c>
      <c r="G48" s="334"/>
      <c r="H48" s="369">
        <f>'Resultat Finaler'!H48</f>
        <v>38</v>
      </c>
      <c r="I48" s="370">
        <f>'Resultat Finaler'!I48</f>
        <v>9</v>
      </c>
      <c r="J48" s="415">
        <f>'Resultat Finaler'!J48</f>
        <v>396</v>
      </c>
      <c r="K48" s="416">
        <f>'Resultat Finaler'!K48</f>
        <v>1</v>
      </c>
    </row>
    <row r="49" spans="1:11" ht="12.75">
      <c r="A49" s="433"/>
      <c r="B49" s="470">
        <f>'Resultat Snörakan'!B62</f>
        <v>56</v>
      </c>
      <c r="C49" s="471" t="str">
        <f>'Resultat Snörakan'!C62</f>
        <v>Anita Andersson</v>
      </c>
      <c r="D49" s="493" t="str">
        <f>'Resultat Snörakan'!D62</f>
        <v>Torsten Andersson</v>
      </c>
      <c r="E49" s="494">
        <f>'Resultat Finaler'!F49</f>
        <v>10</v>
      </c>
      <c r="F49" s="495">
        <f>'Resultat Finaler'!G49</f>
        <v>1</v>
      </c>
      <c r="G49" s="504"/>
      <c r="H49" s="473">
        <f>'Resultat Finaler'!H49</f>
        <v>64</v>
      </c>
      <c r="I49" s="474">
        <f>'Resultat Finaler'!I49</f>
        <v>1</v>
      </c>
      <c r="J49" s="415">
        <f>'Resultat Finaler'!J49</f>
        <v>396</v>
      </c>
      <c r="K49" s="416">
        <f>'Resultat Finaler'!K49</f>
        <v>1</v>
      </c>
    </row>
    <row r="50" spans="1:11" ht="12.75">
      <c r="A50" s="433"/>
      <c r="B50" s="96">
        <f>'Resultat Snörakan'!B63</f>
        <v>57</v>
      </c>
      <c r="C50" s="374" t="str">
        <f>'Resultat Snörakan'!C63</f>
        <v>Erene Hedin</v>
      </c>
      <c r="D50" s="432" t="str">
        <f>'Resultat Snörakan'!D63</f>
        <v>Thord Eriksson</v>
      </c>
      <c r="E50" s="390">
        <f>'Resultat Finaler'!F50</f>
        <v>396</v>
      </c>
      <c r="F50" s="391">
        <f>'Resultat Finaler'!G50</f>
        <v>8</v>
      </c>
      <c r="G50" s="334"/>
      <c r="H50" s="369">
        <f>'Resultat Finaler'!H50</f>
        <v>40</v>
      </c>
      <c r="I50" s="370">
        <f>'Resultat Finaler'!I50</f>
        <v>8</v>
      </c>
      <c r="J50" s="415">
        <f>'Resultat Finaler'!J50</f>
        <v>396</v>
      </c>
      <c r="K50" s="416">
        <f>'Resultat Finaler'!K50</f>
        <v>1</v>
      </c>
    </row>
    <row r="51" spans="1:11" ht="12.75">
      <c r="A51" s="433"/>
      <c r="B51" s="96">
        <f>'Resultat Snörakan'!B64</f>
        <v>0</v>
      </c>
      <c r="C51" s="374">
        <f>'Resultat Snörakan'!C64</f>
        <v>0</v>
      </c>
      <c r="D51" s="432">
        <f>'Resultat Snörakan'!D64</f>
        <v>0</v>
      </c>
      <c r="E51" s="390">
        <f>'Resultat Finaler'!F51</f>
        <v>396</v>
      </c>
      <c r="F51" s="391">
        <f>'Resultat Finaler'!G51</f>
        <v>8</v>
      </c>
      <c r="G51" s="334"/>
      <c r="H51" s="369">
        <f>'Resultat Finaler'!H51</f>
        <v>0</v>
      </c>
      <c r="I51" s="370">
        <f>'Resultat Finaler'!I51</f>
        <v>0</v>
      </c>
      <c r="J51" s="415">
        <f>'Resultat Finaler'!J51</f>
        <v>396</v>
      </c>
      <c r="K51" s="416">
        <f>'Resultat Finaler'!K51</f>
        <v>1</v>
      </c>
    </row>
    <row r="52" spans="1:11" ht="12.75">
      <c r="A52" s="433"/>
      <c r="B52" s="96">
        <f>'Resultat Snörakan'!B65</f>
        <v>0</v>
      </c>
      <c r="C52" s="374">
        <f>'Resultat Snörakan'!C65</f>
        <v>0</v>
      </c>
      <c r="D52" s="432">
        <f>'Resultat Snörakan'!D65</f>
        <v>0</v>
      </c>
      <c r="E52" s="369">
        <f>'Resultat Finaler'!F52</f>
        <v>396</v>
      </c>
      <c r="F52" s="370">
        <f>'Resultat Finaler'!G52</f>
        <v>8</v>
      </c>
      <c r="G52" s="334"/>
      <c r="H52" s="369">
        <f>'Resultat Finaler'!H52</f>
        <v>0</v>
      </c>
      <c r="I52" s="370">
        <f>'Resultat Finaler'!I52</f>
        <v>0</v>
      </c>
      <c r="J52" s="415">
        <f>'Resultat Finaler'!J52</f>
        <v>396</v>
      </c>
      <c r="K52" s="416">
        <f>'Resultat Finaler'!K52</f>
        <v>1</v>
      </c>
    </row>
    <row r="53" spans="1:11" ht="13.5" thickBot="1">
      <c r="A53" s="434"/>
      <c r="B53" s="97">
        <f>'Resultat Snörakan'!B66</f>
        <v>0</v>
      </c>
      <c r="C53" s="376">
        <f>'Resultat Snörakan'!C66</f>
        <v>0</v>
      </c>
      <c r="D53" s="412">
        <f>'Resultat Snörakan'!D66</f>
        <v>0</v>
      </c>
      <c r="E53" s="378">
        <f>'Resultat Finaler'!F53</f>
        <v>396</v>
      </c>
      <c r="F53" s="379">
        <f>'Resultat Finaler'!G53</f>
        <v>8</v>
      </c>
      <c r="G53" s="334"/>
      <c r="H53" s="378">
        <f>'Resultat Finaler'!H53</f>
        <v>0</v>
      </c>
      <c r="I53" s="379">
        <f>'Resultat Finaler'!I53</f>
        <v>0</v>
      </c>
      <c r="J53" s="413">
        <f>'Resultat Finaler'!J53</f>
        <v>396</v>
      </c>
      <c r="K53" s="414">
        <f>'Resultat Finaler'!K53</f>
        <v>1</v>
      </c>
    </row>
  </sheetData>
  <sheetProtection/>
  <printOptions/>
  <pageMargins left="0.5511811023622047" right="0.15748031496062992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5.28125" style="0" customWidth="1"/>
    <col min="2" max="2" width="5.28125" style="101" customWidth="1"/>
    <col min="3" max="3" width="20.28125" style="0" customWidth="1"/>
    <col min="4" max="4" width="16.28125" style="0" customWidth="1"/>
    <col min="5" max="5" width="6.28125" style="0" customWidth="1"/>
    <col min="6" max="6" width="4.00390625" style="0" customWidth="1"/>
    <col min="7" max="7" width="3.421875" style="6" customWidth="1"/>
    <col min="8" max="8" width="6.00390625" style="43" customWidth="1"/>
    <col min="9" max="9" width="4.00390625" style="501" customWidth="1"/>
    <col min="10" max="10" width="5.00390625" style="43" customWidth="1"/>
    <col min="11" max="11" width="3.8515625" style="501" customWidth="1"/>
    <col min="12" max="12" width="2.7109375" style="6" customWidth="1"/>
  </cols>
  <sheetData>
    <row r="1" spans="1:12" s="366" customFormat="1" ht="15.75">
      <c r="A1" s="90" t="s">
        <v>62</v>
      </c>
      <c r="B1" s="417"/>
      <c r="D1" s="1">
        <f>Beskrivning!C1</f>
        <v>2016</v>
      </c>
      <c r="G1" s="365"/>
      <c r="H1" s="499"/>
      <c r="I1" s="500"/>
      <c r="J1" s="499"/>
      <c r="K1" s="500"/>
      <c r="L1" s="365"/>
    </row>
    <row r="2" spans="6:8" ht="12" customHeight="1" thickBot="1">
      <c r="F2" s="6"/>
      <c r="H2" s="489"/>
    </row>
    <row r="3" spans="1:12" s="3" customFormat="1" ht="12.75">
      <c r="A3" s="23"/>
      <c r="B3" s="102"/>
      <c r="C3" s="23"/>
      <c r="D3" s="24"/>
      <c r="E3" s="304" t="s">
        <v>20</v>
      </c>
      <c r="F3" s="299" t="s">
        <v>72</v>
      </c>
      <c r="G3" s="29"/>
      <c r="H3" s="502"/>
      <c r="I3" s="120"/>
      <c r="J3" s="19"/>
      <c r="K3" s="120"/>
      <c r="L3" s="29"/>
    </row>
    <row r="4" spans="1:12" ht="12.75">
      <c r="A4" s="5"/>
      <c r="B4" s="98" t="s">
        <v>61</v>
      </c>
      <c r="C4" s="5"/>
      <c r="D4" s="6"/>
      <c r="E4" s="305" t="s">
        <v>40</v>
      </c>
      <c r="F4" s="55" t="s">
        <v>73</v>
      </c>
      <c r="G4" s="12"/>
      <c r="H4" s="19"/>
      <c r="I4" s="174"/>
      <c r="J4" s="19"/>
      <c r="K4" s="174"/>
      <c r="L4" s="12"/>
    </row>
    <row r="5" spans="1:12" ht="13.5" thickBot="1">
      <c r="A5" s="103" t="s">
        <v>45</v>
      </c>
      <c r="B5" s="99" t="s">
        <v>74</v>
      </c>
      <c r="C5" s="82" t="s">
        <v>69</v>
      </c>
      <c r="D5" s="29" t="s">
        <v>70</v>
      </c>
      <c r="E5" s="306" t="s">
        <v>85</v>
      </c>
      <c r="F5" s="300" t="s">
        <v>71</v>
      </c>
      <c r="G5" s="12"/>
      <c r="H5" s="19"/>
      <c r="I5" s="174"/>
      <c r="J5" s="19"/>
      <c r="K5" s="174"/>
      <c r="L5" s="12"/>
    </row>
    <row r="6" spans="1:12" s="51" customFormat="1" ht="12.75">
      <c r="A6" s="102" t="s">
        <v>21</v>
      </c>
      <c r="B6" s="95">
        <f>'Resultat Snörakan'!B8</f>
        <v>1</v>
      </c>
      <c r="C6" s="367" t="str">
        <f>'Resultat Snörakan'!C8</f>
        <v>Lena Serrander</v>
      </c>
      <c r="D6" s="368" t="str">
        <f>'Resultat Snörakan'!D8</f>
        <v>Jan Serrander</v>
      </c>
      <c r="E6" s="369">
        <f>'Resultat Finaler'!M6</f>
        <v>29</v>
      </c>
      <c r="F6" s="370">
        <f>'Resultat Finaler'!N6</f>
        <v>8</v>
      </c>
      <c r="G6" s="334"/>
      <c r="H6" s="387"/>
      <c r="I6" s="503"/>
      <c r="J6" s="387"/>
      <c r="K6" s="503"/>
      <c r="L6" s="334"/>
    </row>
    <row r="7" spans="1:12" s="51" customFormat="1" ht="12.75">
      <c r="A7" s="98" t="s">
        <v>22</v>
      </c>
      <c r="B7" s="298">
        <f>'Resultat Snörakan'!B9</f>
        <v>2</v>
      </c>
      <c r="C7" s="374" t="str">
        <f>'Resultat Snörakan'!C9</f>
        <v>Annika Carlsson</v>
      </c>
      <c r="D7" s="375" t="str">
        <f>'Resultat Snörakan'!D9</f>
        <v>Christian Götmar</v>
      </c>
      <c r="E7" s="369">
        <f>'Resultat Finaler'!M7</f>
        <v>396</v>
      </c>
      <c r="F7" s="370">
        <f>'Resultat Finaler'!N7</f>
        <v>9</v>
      </c>
      <c r="G7" s="334"/>
      <c r="H7" s="387"/>
      <c r="I7" s="503"/>
      <c r="J7" s="387"/>
      <c r="K7" s="503"/>
      <c r="L7" s="334"/>
    </row>
    <row r="8" spans="1:12" s="51" customFormat="1" ht="12.75">
      <c r="A8" s="98" t="s">
        <v>23</v>
      </c>
      <c r="B8" s="298">
        <f>'Resultat Snörakan'!B10</f>
        <v>3</v>
      </c>
      <c r="C8" s="374" t="str">
        <f>'Resultat Snörakan'!C10</f>
        <v>Elisabeth Carlsson</v>
      </c>
      <c r="D8" s="375" t="str">
        <f>'Resultat Snörakan'!D10</f>
        <v>Daniel Carlsson</v>
      </c>
      <c r="E8" s="369">
        <f>'Resultat Finaler'!M8</f>
        <v>396</v>
      </c>
      <c r="F8" s="370">
        <f>'Resultat Finaler'!N8</f>
        <v>9</v>
      </c>
      <c r="G8" s="334"/>
      <c r="H8" s="387"/>
      <c r="I8" s="503"/>
      <c r="J8" s="387"/>
      <c r="K8" s="503"/>
      <c r="L8" s="334"/>
    </row>
    <row r="9" spans="1:12" s="51" customFormat="1" ht="12.75">
      <c r="A9" s="98" t="s">
        <v>24</v>
      </c>
      <c r="B9" s="298">
        <f>'Resultat Snörakan'!B11</f>
        <v>4</v>
      </c>
      <c r="C9" s="374" t="str">
        <f>'Resultat Snörakan'!C11</f>
        <v>Katja Fabian</v>
      </c>
      <c r="D9" s="375" t="str">
        <f>'Resultat Snörakan'!D11</f>
        <v>Ingrid Mårtensson</v>
      </c>
      <c r="E9" s="369">
        <f>'Resultat Finaler'!M9</f>
        <v>396</v>
      </c>
      <c r="F9" s="370">
        <f>'Resultat Finaler'!N9</f>
        <v>9</v>
      </c>
      <c r="G9" s="334"/>
      <c r="H9" s="387"/>
      <c r="I9" s="503"/>
      <c r="J9" s="387"/>
      <c r="K9" s="503"/>
      <c r="L9" s="334"/>
    </row>
    <row r="10" spans="1:12" s="51" customFormat="1" ht="12.75">
      <c r="A10" s="98" t="s">
        <v>25</v>
      </c>
      <c r="B10" s="298">
        <f>'Resultat Snörakan'!B12</f>
        <v>5</v>
      </c>
      <c r="C10" s="374" t="str">
        <f>'Resultat Snörakan'!C12</f>
        <v>Madelen Ehlis</v>
      </c>
      <c r="D10" s="375" t="str">
        <f>'Resultat Snörakan'!D12</f>
        <v>Bo Ehlis</v>
      </c>
      <c r="E10" s="369">
        <f>'Resultat Finaler'!M10</f>
        <v>25</v>
      </c>
      <c r="F10" s="370">
        <f>'Resultat Finaler'!N10</f>
        <v>6</v>
      </c>
      <c r="G10" s="334"/>
      <c r="H10" s="387"/>
      <c r="I10" s="503"/>
      <c r="J10" s="387"/>
      <c r="K10" s="503"/>
      <c r="L10" s="334"/>
    </row>
    <row r="11" spans="1:12" s="51" customFormat="1" ht="12.75">
      <c r="A11" s="98" t="s">
        <v>26</v>
      </c>
      <c r="B11" s="298">
        <f>'Resultat Snörakan'!B13</f>
        <v>6</v>
      </c>
      <c r="C11" s="374" t="str">
        <f>'Resultat Snörakan'!C13</f>
        <v>Malin Frelin</v>
      </c>
      <c r="D11" s="375" t="str">
        <f>'Resultat Snörakan'!D13</f>
        <v>Emil Wintercorn</v>
      </c>
      <c r="E11" s="369">
        <f>'Resultat Finaler'!M11</f>
        <v>396</v>
      </c>
      <c r="F11" s="370">
        <f>'Resultat Finaler'!N11</f>
        <v>9</v>
      </c>
      <c r="G11" s="334"/>
      <c r="H11" s="387"/>
      <c r="I11" s="503"/>
      <c r="J11" s="387"/>
      <c r="K11" s="503"/>
      <c r="L11" s="334"/>
    </row>
    <row r="12" spans="1:12" s="51" customFormat="1" ht="12.75">
      <c r="A12" s="98" t="s">
        <v>22</v>
      </c>
      <c r="B12" s="298">
        <f>'Resultat Snörakan'!B14</f>
        <v>7</v>
      </c>
      <c r="C12" s="374" t="str">
        <f>'Resultat Snörakan'!C14</f>
        <v>Carina Holmberg</v>
      </c>
      <c r="D12" s="375" t="str">
        <f>'Resultat Snörakan'!D14</f>
        <v>Jonas Carlsson</v>
      </c>
      <c r="E12" s="369">
        <f>'Resultat Finaler'!M12</f>
        <v>9</v>
      </c>
      <c r="F12" s="370">
        <f>'Resultat Finaler'!N12</f>
        <v>2</v>
      </c>
      <c r="G12" s="334"/>
      <c r="H12" s="387"/>
      <c r="I12" s="503"/>
      <c r="J12" s="387"/>
      <c r="K12" s="503"/>
      <c r="L12" s="334"/>
    </row>
    <row r="13" spans="1:12" s="51" customFormat="1" ht="12.75">
      <c r="A13" s="98" t="s">
        <v>26</v>
      </c>
      <c r="B13" s="298">
        <f>'Resultat Snörakan'!B15</f>
        <v>8</v>
      </c>
      <c r="C13" s="374" t="str">
        <f>'Resultat Snörakan'!C15</f>
        <v>Åsa Thulin</v>
      </c>
      <c r="D13" s="375" t="str">
        <f>'Resultat Snörakan'!D15</f>
        <v>Mikael Magnusson</v>
      </c>
      <c r="E13" s="369">
        <f>'Resultat Finaler'!M13</f>
        <v>396</v>
      </c>
      <c r="F13" s="370">
        <f>'Resultat Finaler'!N13</f>
        <v>9</v>
      </c>
      <c r="G13" s="334"/>
      <c r="H13" s="387"/>
      <c r="I13" s="503"/>
      <c r="J13" s="387"/>
      <c r="K13" s="503"/>
      <c r="L13" s="334"/>
    </row>
    <row r="14" spans="1:12" s="51" customFormat="1" ht="12.75">
      <c r="A14" s="98"/>
      <c r="B14" s="298">
        <f>'Resultat Snörakan'!B16</f>
        <v>9</v>
      </c>
      <c r="C14" s="374" t="str">
        <f>'Resultat Snörakan'!C16</f>
        <v>Marina Viström</v>
      </c>
      <c r="D14" s="375" t="str">
        <f>'Resultat Snörakan'!D16</f>
        <v>Elena Lantz</v>
      </c>
      <c r="E14" s="369">
        <f>'Resultat Finaler'!M14</f>
        <v>396</v>
      </c>
      <c r="F14" s="370">
        <f>'Resultat Finaler'!N14</f>
        <v>9</v>
      </c>
      <c r="G14" s="334"/>
      <c r="H14" s="387"/>
      <c r="I14" s="503"/>
      <c r="J14" s="387"/>
      <c r="K14" s="503"/>
      <c r="L14" s="334"/>
    </row>
    <row r="15" spans="1:12" s="51" customFormat="1" ht="12.75">
      <c r="A15" s="98"/>
      <c r="B15" s="298">
        <f>'Resultat Snörakan'!B17</f>
        <v>10</v>
      </c>
      <c r="C15" s="374" t="str">
        <f>'Resultat Snörakan'!C17</f>
        <v>Josefin Brandén</v>
      </c>
      <c r="D15" s="375" t="str">
        <f>'Resultat Snörakan'!D17</f>
        <v>Samuel Carlsson</v>
      </c>
      <c r="E15" s="369">
        <f>'Resultat Finaler'!M15</f>
        <v>21</v>
      </c>
      <c r="F15" s="370">
        <f>'Resultat Finaler'!N15</f>
        <v>5</v>
      </c>
      <c r="G15" s="334"/>
      <c r="H15" s="387"/>
      <c r="I15" s="503"/>
      <c r="J15" s="387"/>
      <c r="K15" s="503"/>
      <c r="L15" s="334"/>
    </row>
    <row r="16" spans="1:12" s="51" customFormat="1" ht="12.75">
      <c r="A16" s="98"/>
      <c r="B16" s="298">
        <f>'Resultat Snörakan'!B18</f>
        <v>11</v>
      </c>
      <c r="C16" s="374" t="str">
        <f>'Resultat Snörakan'!C18</f>
        <v>Katarina Nivert</v>
      </c>
      <c r="D16" s="375" t="str">
        <f>'Resultat Snörakan'!D18</f>
        <v>Anders Öström</v>
      </c>
      <c r="E16" s="369">
        <f>'Resultat Finaler'!M16</f>
        <v>396</v>
      </c>
      <c r="F16" s="370">
        <f>'Resultat Finaler'!N16</f>
        <v>9</v>
      </c>
      <c r="G16" s="334"/>
      <c r="H16" s="387"/>
      <c r="I16" s="503"/>
      <c r="J16" s="387"/>
      <c r="K16" s="503"/>
      <c r="L16" s="334"/>
    </row>
    <row r="17" spans="1:12" s="51" customFormat="1" ht="12.75">
      <c r="A17" s="98"/>
      <c r="B17" s="298">
        <f>'Resultat Snörakan'!B19</f>
        <v>12</v>
      </c>
      <c r="C17" s="374" t="str">
        <f>'Resultat Snörakan'!C19</f>
        <v>Sofia Carlsson-Jönsson</v>
      </c>
      <c r="D17" s="375" t="str">
        <f>'Resultat Snörakan'!D19</f>
        <v>Linus Carlsson</v>
      </c>
      <c r="E17" s="369">
        <f>'Resultat Finaler'!M17</f>
        <v>396</v>
      </c>
      <c r="F17" s="370">
        <f>'Resultat Finaler'!N17</f>
        <v>9</v>
      </c>
      <c r="G17" s="334"/>
      <c r="H17" s="387"/>
      <c r="I17" s="503"/>
      <c r="J17" s="387"/>
      <c r="K17" s="503"/>
      <c r="L17" s="334"/>
    </row>
    <row r="18" spans="1:12" s="51" customFormat="1" ht="12.75">
      <c r="A18" s="98"/>
      <c r="B18" s="298">
        <f>'Resultat Snörakan'!B20</f>
        <v>13</v>
      </c>
      <c r="C18" s="374" t="str">
        <f>'Resultat Snörakan'!C20</f>
        <v>Anna-Carin Lindquist</v>
      </c>
      <c r="D18" s="375" t="str">
        <f>'Resultat Snörakan'!D20</f>
        <v>Jörgen Nilsson</v>
      </c>
      <c r="E18" s="369">
        <f>'Resultat Finaler'!M18</f>
        <v>17</v>
      </c>
      <c r="F18" s="370">
        <f>'Resultat Finaler'!N18</f>
        <v>4</v>
      </c>
      <c r="G18" s="334"/>
      <c r="H18" s="387"/>
      <c r="I18" s="503"/>
      <c r="J18" s="387"/>
      <c r="K18" s="503"/>
      <c r="L18" s="334"/>
    </row>
    <row r="19" spans="1:12" s="51" customFormat="1" ht="12.75">
      <c r="A19" s="98"/>
      <c r="B19" s="496">
        <f>'Resultat Snörakan'!B21</f>
        <v>14</v>
      </c>
      <c r="C19" s="471" t="str">
        <f>'Resultat Snörakan'!C21</f>
        <v>Ellen Engblom</v>
      </c>
      <c r="D19" s="492" t="str">
        <f>'Resultat Snörakan'!D21</f>
        <v>Johannes Leffler</v>
      </c>
      <c r="E19" s="473">
        <f>'Resultat Finaler'!M19</f>
        <v>5</v>
      </c>
      <c r="F19" s="474">
        <f>'Resultat Finaler'!N19</f>
        <v>1</v>
      </c>
      <c r="G19" s="334"/>
      <c r="H19" s="387"/>
      <c r="I19" s="503"/>
      <c r="J19" s="387"/>
      <c r="K19" s="503"/>
      <c r="L19" s="334"/>
    </row>
    <row r="20" spans="1:12" s="51" customFormat="1" ht="12.75">
      <c r="A20" s="98"/>
      <c r="B20" s="298">
        <f>'Resultat Snörakan'!B22</f>
        <v>15</v>
      </c>
      <c r="C20" s="374" t="str">
        <f>'Resultat Snörakan'!C22</f>
        <v>Unn Ekman</v>
      </c>
      <c r="D20" s="375" t="str">
        <f>'Resultat Snörakan'!D22</f>
        <v>Björn Persson</v>
      </c>
      <c r="E20" s="369">
        <f>'Resultat Finaler'!M20</f>
        <v>396</v>
      </c>
      <c r="F20" s="370">
        <f>'Resultat Finaler'!N20</f>
        <v>9</v>
      </c>
      <c r="G20" s="334"/>
      <c r="H20" s="387"/>
      <c r="I20" s="503"/>
      <c r="J20" s="387"/>
      <c r="K20" s="503"/>
      <c r="L20" s="334"/>
    </row>
    <row r="21" spans="1:12" s="51" customFormat="1" ht="12.75">
      <c r="A21" s="98"/>
      <c r="B21" s="298">
        <f>'Resultat Snörakan'!B23</f>
        <v>16</v>
      </c>
      <c r="C21" s="374" t="str">
        <f>'Resultat Snörakan'!C23</f>
        <v>Elvira Svartgren</v>
      </c>
      <c r="D21" s="375" t="str">
        <f>'Resultat Snörakan'!D23</f>
        <v>Daniel Thörnqvist</v>
      </c>
      <c r="E21" s="369">
        <f>'Resultat Finaler'!M21</f>
        <v>27</v>
      </c>
      <c r="F21" s="370">
        <f>'Resultat Finaler'!N21</f>
        <v>7</v>
      </c>
      <c r="G21" s="334"/>
      <c r="H21" s="387"/>
      <c r="I21" s="503"/>
      <c r="J21" s="387"/>
      <c r="K21" s="503"/>
      <c r="L21" s="334"/>
    </row>
    <row r="22" spans="1:12" s="51" customFormat="1" ht="12.75">
      <c r="A22" s="98"/>
      <c r="B22" s="298">
        <f>'Resultat Snörakan'!B24</f>
        <v>17</v>
      </c>
      <c r="C22" s="374" t="str">
        <f>'Resultat Snörakan'!C24</f>
        <v>Linnea Lindström</v>
      </c>
      <c r="D22" s="375" t="str">
        <f>'Resultat Snörakan'!D24</f>
        <v>Mikael Möllerskog</v>
      </c>
      <c r="E22" s="369">
        <f>'Resultat Finaler'!M22</f>
        <v>396</v>
      </c>
      <c r="F22" s="370">
        <f>'Resultat Finaler'!N22</f>
        <v>9</v>
      </c>
      <c r="G22" s="334"/>
      <c r="H22" s="387"/>
      <c r="I22" s="503"/>
      <c r="J22" s="387"/>
      <c r="K22" s="503"/>
      <c r="L22" s="334"/>
    </row>
    <row r="23" spans="1:12" s="51" customFormat="1" ht="12.75">
      <c r="A23" s="98"/>
      <c r="B23" s="298">
        <f>'Resultat Snörakan'!B25</f>
        <v>18</v>
      </c>
      <c r="C23" s="374" t="str">
        <f>'Resultat Snörakan'!C25</f>
        <v>Yvonne Engblom</v>
      </c>
      <c r="D23" s="375" t="str">
        <f>'Resultat Snörakan'!D25</f>
        <v>Margareta Uhlin</v>
      </c>
      <c r="E23" s="369">
        <f>'Resultat Finaler'!M23</f>
        <v>11</v>
      </c>
      <c r="F23" s="370">
        <f>'Resultat Finaler'!N23</f>
        <v>3</v>
      </c>
      <c r="G23" s="334"/>
      <c r="H23" s="387"/>
      <c r="I23" s="503"/>
      <c r="J23" s="387"/>
      <c r="K23" s="503"/>
      <c r="L23" s="334"/>
    </row>
    <row r="24" spans="1:12" s="51" customFormat="1" ht="12.75">
      <c r="A24" s="98"/>
      <c r="B24" s="298">
        <f>'Resultat Snörakan'!B26</f>
        <v>0</v>
      </c>
      <c r="C24" s="374">
        <f>'Resultat Snörakan'!C26</f>
        <v>0</v>
      </c>
      <c r="D24" s="375">
        <f>'Resultat Snörakan'!D26</f>
        <v>0</v>
      </c>
      <c r="E24" s="369">
        <f>'Resultat Finaler'!M24</f>
        <v>396</v>
      </c>
      <c r="F24" s="370">
        <f>'Resultat Finaler'!N24</f>
        <v>9</v>
      </c>
      <c r="G24" s="334"/>
      <c r="H24" s="387"/>
      <c r="I24" s="503"/>
      <c r="J24" s="387"/>
      <c r="K24" s="503"/>
      <c r="L24" s="334"/>
    </row>
    <row r="25" spans="1:12" s="51" customFormat="1" ht="13.5" thickBot="1">
      <c r="A25" s="99"/>
      <c r="B25" s="22">
        <f>'Resultat Snörakan'!B27</f>
        <v>0</v>
      </c>
      <c r="C25" s="376">
        <f>'Resultat Snörakan'!C27</f>
        <v>0</v>
      </c>
      <c r="D25" s="377">
        <f>'Resultat Snörakan'!D27</f>
        <v>0</v>
      </c>
      <c r="E25" s="378">
        <f>'Resultat Finaler'!M25</f>
        <v>396</v>
      </c>
      <c r="F25" s="379">
        <f>'Resultat Finaler'!N25</f>
        <v>9</v>
      </c>
      <c r="G25" s="334"/>
      <c r="H25" s="387"/>
      <c r="I25" s="503"/>
      <c r="J25" s="387"/>
      <c r="K25" s="503"/>
      <c r="L25" s="334"/>
    </row>
    <row r="26" spans="1:11" s="334" customFormat="1" ht="3.75" customHeight="1" thickBot="1">
      <c r="A26" s="66"/>
      <c r="B26" s="380"/>
      <c r="C26" s="381"/>
      <c r="D26" s="381"/>
      <c r="E26" s="382"/>
      <c r="F26" s="380"/>
      <c r="H26" s="387"/>
      <c r="I26" s="503"/>
      <c r="J26" s="387"/>
      <c r="K26" s="503"/>
    </row>
    <row r="27" spans="1:12" s="51" customFormat="1" ht="12.75">
      <c r="A27" s="102" t="s">
        <v>27</v>
      </c>
      <c r="B27" s="102">
        <f>'Resultat Snörakan'!B35</f>
        <v>30</v>
      </c>
      <c r="C27" s="367" t="str">
        <f>'Resultat Snörakan'!C35</f>
        <v>Signe Öström-Nivert</v>
      </c>
      <c r="D27" s="373" t="str">
        <f>'Resultat Snörakan'!D35</f>
        <v>Tod Ekman</v>
      </c>
      <c r="E27" s="371">
        <f>'Resultat Finaler'!M27</f>
        <v>13</v>
      </c>
      <c r="F27" s="372">
        <f>'Resultat Finaler'!N27</f>
        <v>3</v>
      </c>
      <c r="G27" s="334"/>
      <c r="H27" s="387"/>
      <c r="I27" s="503"/>
      <c r="J27" s="387"/>
      <c r="K27" s="503"/>
      <c r="L27" s="334"/>
    </row>
    <row r="28" spans="1:12" s="389" customFormat="1" ht="12.75">
      <c r="A28" s="297" t="s">
        <v>23</v>
      </c>
      <c r="B28" s="470">
        <f>'Resultat Snörakan'!B36</f>
        <v>31</v>
      </c>
      <c r="C28" s="471" t="str">
        <f>'Resultat Snörakan'!C36</f>
        <v>Elin Borg</v>
      </c>
      <c r="D28" s="472" t="str">
        <f>'Resultat Snörakan'!D36</f>
        <v>Ellen Ekstav</v>
      </c>
      <c r="E28" s="473">
        <f>'Resultat Finaler'!M28</f>
        <v>4</v>
      </c>
      <c r="F28" s="474">
        <f>'Resultat Finaler'!N28</f>
        <v>1</v>
      </c>
      <c r="G28" s="387"/>
      <c r="H28" s="387"/>
      <c r="I28" s="503"/>
      <c r="J28" s="387"/>
      <c r="K28" s="503"/>
      <c r="L28" s="387"/>
    </row>
    <row r="29" spans="1:12" s="389" customFormat="1" ht="12.75">
      <c r="A29" s="297" t="s">
        <v>28</v>
      </c>
      <c r="B29" s="96">
        <f>'Resultat Snörakan'!B37</f>
        <v>32</v>
      </c>
      <c r="C29" s="385" t="str">
        <f>'Resultat Snörakan'!C37</f>
        <v>Frida Ekstav</v>
      </c>
      <c r="D29" s="386" t="str">
        <f>'Resultat Snörakan'!D37</f>
        <v>Filip Carlsson</v>
      </c>
      <c r="E29" s="390">
        <f>'Resultat Finaler'!M29</f>
        <v>396</v>
      </c>
      <c r="F29" s="391">
        <f>'Resultat Finaler'!N29</f>
        <v>5</v>
      </c>
      <c r="G29" s="387"/>
      <c r="H29" s="387"/>
      <c r="I29" s="503"/>
      <c r="J29" s="387"/>
      <c r="K29" s="503"/>
      <c r="L29" s="387"/>
    </row>
    <row r="30" spans="1:12" s="389" customFormat="1" ht="12.75">
      <c r="A30" s="297" t="s">
        <v>29</v>
      </c>
      <c r="B30" s="96">
        <f>'Resultat Snörakan'!B38</f>
        <v>33</v>
      </c>
      <c r="C30" s="385" t="str">
        <f>'Resultat Snörakan'!C38</f>
        <v>Sofia Vanhala</v>
      </c>
      <c r="D30" s="386" t="str">
        <f>'Resultat Snörakan'!D38</f>
        <v>Henning Lindqvist</v>
      </c>
      <c r="E30" s="390">
        <f>'Resultat Finaler'!M30</f>
        <v>13</v>
      </c>
      <c r="F30" s="391">
        <f>'Resultat Finaler'!N30</f>
        <v>3</v>
      </c>
      <c r="G30" s="387"/>
      <c r="H30" s="387"/>
      <c r="I30" s="503"/>
      <c r="J30" s="387"/>
      <c r="K30" s="503"/>
      <c r="L30" s="387"/>
    </row>
    <row r="31" spans="1:12" s="389" customFormat="1" ht="12.75">
      <c r="A31" s="297" t="s">
        <v>25</v>
      </c>
      <c r="B31" s="96">
        <f>'Resultat Snörakan'!B39</f>
        <v>34</v>
      </c>
      <c r="C31" s="385" t="str">
        <f>'Resultat Snörakan'!C39</f>
        <v>Hedvig Lindqvist</v>
      </c>
      <c r="D31" s="386" t="str">
        <f>'Resultat Snörakan'!D39</f>
        <v>Frida Ekstav</v>
      </c>
      <c r="E31" s="390">
        <f>'Resultat Finaler'!M31</f>
        <v>10</v>
      </c>
      <c r="F31" s="391">
        <f>'Resultat Finaler'!N31</f>
        <v>2</v>
      </c>
      <c r="G31" s="387"/>
      <c r="H31" s="387"/>
      <c r="I31" s="503"/>
      <c r="J31" s="387"/>
      <c r="K31" s="503"/>
      <c r="L31" s="387"/>
    </row>
    <row r="32" spans="1:12" s="51" customFormat="1" ht="12.75">
      <c r="A32" s="98" t="s">
        <v>30</v>
      </c>
      <c r="B32" s="96">
        <f>'Resultat Snörakan'!B40</f>
        <v>0</v>
      </c>
      <c r="C32" s="392">
        <f>'Resultat Snörakan'!C40</f>
        <v>0</v>
      </c>
      <c r="D32" s="393">
        <f>'Resultat Snörakan'!D40</f>
        <v>0</v>
      </c>
      <c r="E32" s="390">
        <f>'Resultat Finaler'!M32</f>
        <v>396</v>
      </c>
      <c r="F32" s="391">
        <f>'Resultat Finaler'!N32</f>
        <v>5</v>
      </c>
      <c r="G32" s="334"/>
      <c r="H32" s="387"/>
      <c r="I32" s="503"/>
      <c r="J32" s="387"/>
      <c r="K32" s="503"/>
      <c r="L32" s="334"/>
    </row>
    <row r="33" spans="1:12" s="51" customFormat="1" ht="12.75">
      <c r="A33" s="394"/>
      <c r="B33" s="96">
        <f>'Resultat Snörakan'!B41</f>
        <v>0</v>
      </c>
      <c r="C33" s="392">
        <f>'Resultat Snörakan'!C41</f>
        <v>0</v>
      </c>
      <c r="D33" s="393">
        <f>'Resultat Snörakan'!D41</f>
        <v>0</v>
      </c>
      <c r="E33" s="390">
        <f>'Resultat Finaler'!M33</f>
        <v>396</v>
      </c>
      <c r="F33" s="391">
        <f>'Resultat Finaler'!N33</f>
        <v>5</v>
      </c>
      <c r="G33" s="334"/>
      <c r="H33" s="387"/>
      <c r="I33" s="503"/>
      <c r="J33" s="387"/>
      <c r="K33" s="503"/>
      <c r="L33" s="334"/>
    </row>
    <row r="34" spans="1:12" s="51" customFormat="1" ht="12.75">
      <c r="A34" s="394"/>
      <c r="B34" s="96">
        <f>'Resultat Snörakan'!B42</f>
        <v>0</v>
      </c>
      <c r="C34" s="392">
        <f>'Resultat Snörakan'!C42</f>
        <v>0</v>
      </c>
      <c r="D34" s="393">
        <f>'Resultat Snörakan'!D42</f>
        <v>0</v>
      </c>
      <c r="E34" s="390">
        <f>'Resultat Finaler'!M34</f>
        <v>396</v>
      </c>
      <c r="F34" s="391">
        <f>'Resultat Finaler'!N34</f>
        <v>5</v>
      </c>
      <c r="G34" s="334"/>
      <c r="H34" s="387"/>
      <c r="I34" s="503"/>
      <c r="J34" s="387"/>
      <c r="K34" s="503"/>
      <c r="L34" s="334"/>
    </row>
    <row r="35" spans="1:12" s="51" customFormat="1" ht="12.75">
      <c r="A35" s="394"/>
      <c r="B35" s="96">
        <f>'Resultat Snörakan'!B43</f>
        <v>0</v>
      </c>
      <c r="C35" s="395">
        <f>'Resultat Snörakan'!C43</f>
        <v>0</v>
      </c>
      <c r="D35" s="396">
        <f>'Resultat Snörakan'!D43</f>
        <v>0</v>
      </c>
      <c r="E35" s="397">
        <f>'Resultat Finaler'!M35</f>
        <v>396</v>
      </c>
      <c r="F35" s="57">
        <f>'Resultat Finaler'!N35</f>
        <v>5</v>
      </c>
      <c r="G35" s="334"/>
      <c r="H35" s="387"/>
      <c r="I35" s="503"/>
      <c r="J35" s="387"/>
      <c r="K35" s="503"/>
      <c r="L35" s="334"/>
    </row>
    <row r="36" spans="1:12" s="51" customFormat="1" ht="13.5" thickBot="1">
      <c r="A36" s="400"/>
      <c r="B36" s="99">
        <f>'Resultat Snörakan'!B44</f>
        <v>0</v>
      </c>
      <c r="C36" s="376">
        <f>'Resultat Snörakan'!C44</f>
        <v>0</v>
      </c>
      <c r="D36" s="377">
        <f>'Resultat Snörakan'!D44</f>
        <v>0</v>
      </c>
      <c r="E36" s="378">
        <f>'Resultat Finaler'!M36</f>
        <v>396</v>
      </c>
      <c r="F36" s="401">
        <f>'Resultat Finaler'!N36</f>
        <v>5</v>
      </c>
      <c r="G36" s="402"/>
      <c r="H36" s="387"/>
      <c r="I36" s="503"/>
      <c r="J36" s="387"/>
      <c r="K36" s="503"/>
      <c r="L36" s="334"/>
    </row>
    <row r="37" spans="2:11" s="334" customFormat="1" ht="3.75" customHeight="1" thickBot="1">
      <c r="B37" s="94"/>
      <c r="C37" s="403"/>
      <c r="D37" s="403"/>
      <c r="E37" s="382"/>
      <c r="F37" s="383"/>
      <c r="H37" s="387"/>
      <c r="I37" s="503"/>
      <c r="J37" s="387"/>
      <c r="K37" s="503"/>
    </row>
    <row r="38" spans="1:12" s="51" customFormat="1" ht="12.75">
      <c r="A38" s="102" t="s">
        <v>31</v>
      </c>
      <c r="B38" s="95">
        <f>'Resultat Snörakan'!B51</f>
        <v>45</v>
      </c>
      <c r="C38" s="367" t="str">
        <f>'Resultat Snörakan'!C51</f>
        <v>Kristina Andersen</v>
      </c>
      <c r="D38" s="404" t="str">
        <f>'Resultat Snörakan'!D51</f>
        <v>Staffan Dackman</v>
      </c>
      <c r="E38" s="371">
        <f>'Resultat Finaler'!M38</f>
        <v>12</v>
      </c>
      <c r="F38" s="372">
        <f>'Resultat Finaler'!N38</f>
        <v>2</v>
      </c>
      <c r="G38" s="334"/>
      <c r="H38" s="387"/>
      <c r="I38" s="503"/>
      <c r="J38" s="387"/>
      <c r="K38" s="503"/>
      <c r="L38" s="334"/>
    </row>
    <row r="39" spans="1:12" s="389" customFormat="1" ht="12.75">
      <c r="A39" s="297" t="s">
        <v>22</v>
      </c>
      <c r="B39" s="315">
        <f>'Resultat Snörakan'!B52</f>
        <v>46</v>
      </c>
      <c r="C39" s="407" t="str">
        <f>'Resultat Snörakan'!C52</f>
        <v>Kristina Elfström</v>
      </c>
      <c r="D39" s="408" t="str">
        <f>'Resultat Snörakan'!D52</f>
        <v>Kurt le Moine</v>
      </c>
      <c r="E39" s="369">
        <f>'Resultat Finaler'!M39</f>
        <v>23</v>
      </c>
      <c r="F39" s="370">
        <f>'Resultat Finaler'!N39</f>
        <v>6</v>
      </c>
      <c r="G39" s="387"/>
      <c r="H39" s="387"/>
      <c r="I39" s="503"/>
      <c r="J39" s="387"/>
      <c r="K39" s="503"/>
      <c r="L39" s="387"/>
    </row>
    <row r="40" spans="1:12" s="51" customFormat="1" ht="12.75">
      <c r="A40" s="98" t="s">
        <v>32</v>
      </c>
      <c r="B40" s="96">
        <f>'Resultat Snörakan'!B53</f>
        <v>47</v>
      </c>
      <c r="C40" s="392" t="str">
        <f>'Resultat Snörakan'!C53</f>
        <v>Lena Persson</v>
      </c>
      <c r="D40" s="411" t="str">
        <f>'Resultat Snörakan'!D53</f>
        <v>Börje Persson</v>
      </c>
      <c r="E40" s="390">
        <f>'Resultat Finaler'!M40</f>
        <v>396</v>
      </c>
      <c r="F40" s="391">
        <f>'Resultat Finaler'!N40</f>
        <v>7</v>
      </c>
      <c r="G40" s="334"/>
      <c r="H40" s="387"/>
      <c r="I40" s="503"/>
      <c r="J40" s="387"/>
      <c r="K40" s="503"/>
      <c r="L40" s="334"/>
    </row>
    <row r="41" spans="1:12" s="51" customFormat="1" ht="12.75">
      <c r="A41" s="98" t="s">
        <v>22</v>
      </c>
      <c r="B41" s="96">
        <f>'Resultat Snörakan'!B54</f>
        <v>48</v>
      </c>
      <c r="C41" s="392" t="str">
        <f>'Resultat Snörakan'!C54</f>
        <v>Yvonne Engblom</v>
      </c>
      <c r="D41" s="411" t="str">
        <f>'Resultat Snörakan'!D54</f>
        <v>Margareta Uhlin</v>
      </c>
      <c r="E41" s="390">
        <f>'Resultat Finaler'!M41</f>
        <v>396</v>
      </c>
      <c r="F41" s="391">
        <f>'Resultat Finaler'!N41</f>
        <v>7</v>
      </c>
      <c r="G41" s="334"/>
      <c r="H41" s="387"/>
      <c r="I41" s="503"/>
      <c r="J41" s="387"/>
      <c r="K41" s="503"/>
      <c r="L41" s="334"/>
    </row>
    <row r="42" spans="1:12" s="51" customFormat="1" ht="12.75">
      <c r="A42" s="98" t="s">
        <v>26</v>
      </c>
      <c r="B42" s="96">
        <f>'Resultat Snörakan'!B55</f>
        <v>49</v>
      </c>
      <c r="C42" s="392" t="str">
        <f>'Resultat Snörakan'!C55</f>
        <v>Lena Johansson</v>
      </c>
      <c r="D42" s="411" t="str">
        <f>'Resultat Snörakan'!D55</f>
        <v>Christer Johansson</v>
      </c>
      <c r="E42" s="390">
        <f>'Resultat Finaler'!M42</f>
        <v>14</v>
      </c>
      <c r="F42" s="391">
        <f>'Resultat Finaler'!N42</f>
        <v>3</v>
      </c>
      <c r="G42" s="334"/>
      <c r="H42" s="387"/>
      <c r="I42" s="503"/>
      <c r="J42" s="387"/>
      <c r="K42" s="503"/>
      <c r="L42" s="334"/>
    </row>
    <row r="43" spans="1:12" s="389" customFormat="1" ht="12.75">
      <c r="A43" s="297" t="s">
        <v>33</v>
      </c>
      <c r="B43" s="315">
        <f>'Resultat Snörakan'!B56</f>
        <v>50</v>
      </c>
      <c r="C43" s="407" t="str">
        <f>'Resultat Snörakan'!C56</f>
        <v>Agneta Zenkert</v>
      </c>
      <c r="D43" s="408" t="str">
        <f>'Resultat Snörakan'!D56</f>
        <v>Roger Zenkert</v>
      </c>
      <c r="E43" s="390">
        <f>'Resultat Finaler'!M43</f>
        <v>396</v>
      </c>
      <c r="F43" s="391">
        <f>'Resultat Finaler'!N43</f>
        <v>7</v>
      </c>
      <c r="G43" s="387"/>
      <c r="H43" s="387"/>
      <c r="I43" s="503"/>
      <c r="J43" s="387"/>
      <c r="K43" s="503"/>
      <c r="L43" s="387"/>
    </row>
    <row r="44" spans="1:12" s="51" customFormat="1" ht="12.75">
      <c r="A44" s="98" t="s">
        <v>23</v>
      </c>
      <c r="B44" s="470">
        <f>'Resultat Snörakan'!B57</f>
        <v>51</v>
      </c>
      <c r="C44" s="497" t="str">
        <f>'Resultat Snörakan'!C57</f>
        <v>Yvonne Brink Svensson</v>
      </c>
      <c r="D44" s="498" t="str">
        <f>'Resultat Snörakan'!D57</f>
        <v>Ewa Fogelfors</v>
      </c>
      <c r="E44" s="494">
        <f>'Resultat Finaler'!M44</f>
        <v>6</v>
      </c>
      <c r="F44" s="495">
        <f>'Resultat Finaler'!N44</f>
        <v>1</v>
      </c>
      <c r="G44" s="334"/>
      <c r="H44" s="387"/>
      <c r="I44" s="503"/>
      <c r="J44" s="387"/>
      <c r="K44" s="503"/>
      <c r="L44" s="334"/>
    </row>
    <row r="45" spans="1:12" s="51" customFormat="1" ht="12.75">
      <c r="A45" s="98" t="s">
        <v>22</v>
      </c>
      <c r="B45" s="96">
        <f>'Resultat Snörakan'!B58</f>
        <v>52</v>
      </c>
      <c r="C45" s="392" t="str">
        <f>'Resultat Snörakan'!C58</f>
        <v>Gun-Britt Forslund</v>
      </c>
      <c r="D45" s="411" t="str">
        <f>'Resultat Snörakan'!D58</f>
        <v>Ingemar Sund</v>
      </c>
      <c r="E45" s="390">
        <f>'Resultat Finaler'!M45</f>
        <v>396</v>
      </c>
      <c r="F45" s="391">
        <f>'Resultat Finaler'!N45</f>
        <v>7</v>
      </c>
      <c r="G45" s="334"/>
      <c r="H45" s="387"/>
      <c r="I45" s="503"/>
      <c r="J45" s="387"/>
      <c r="K45" s="503"/>
      <c r="L45" s="334"/>
    </row>
    <row r="46" spans="1:12" s="51" customFormat="1" ht="12.75">
      <c r="A46" s="98" t="s">
        <v>26</v>
      </c>
      <c r="B46" s="96">
        <f>'Resultat Snörakan'!B59</f>
        <v>53</v>
      </c>
      <c r="C46" s="392" t="str">
        <f>'Resultat Snörakan'!C59</f>
        <v>Lena Sundberg</v>
      </c>
      <c r="D46" s="411" t="str">
        <f>'Resultat Snörakan'!D59</f>
        <v>Sam Sundberg</v>
      </c>
      <c r="E46" s="390">
        <f>'Resultat Finaler'!M46</f>
        <v>396</v>
      </c>
      <c r="F46" s="391">
        <f>'Resultat Finaler'!N46</f>
        <v>7</v>
      </c>
      <c r="G46" s="334"/>
      <c r="H46" s="387"/>
      <c r="I46" s="503"/>
      <c r="J46" s="387"/>
      <c r="K46" s="503"/>
      <c r="L46" s="334"/>
    </row>
    <row r="47" spans="1:12" s="51" customFormat="1" ht="12.75">
      <c r="A47" s="394"/>
      <c r="B47" s="96">
        <f>'Resultat Snörakan'!B60</f>
        <v>54</v>
      </c>
      <c r="C47" s="374" t="str">
        <f>'Resultat Snörakan'!C60</f>
        <v>Gunilla Andersson</v>
      </c>
      <c r="D47" s="432" t="str">
        <f>'Resultat Snörakan'!D60</f>
        <v>Nicke Gustafsson</v>
      </c>
      <c r="E47" s="390">
        <f>'Resultat Finaler'!M47</f>
        <v>396</v>
      </c>
      <c r="F47" s="391">
        <f>'Resultat Finaler'!N47</f>
        <v>7</v>
      </c>
      <c r="G47" s="334"/>
      <c r="H47" s="387"/>
      <c r="I47" s="503"/>
      <c r="J47" s="387"/>
      <c r="K47" s="503"/>
      <c r="L47" s="334"/>
    </row>
    <row r="48" spans="1:11" ht="12.75">
      <c r="A48" s="433"/>
      <c r="B48" s="96">
        <f>'Resultat Snörakan'!B61</f>
        <v>55</v>
      </c>
      <c r="C48" s="374" t="str">
        <f>'Resultat Snörakan'!C61</f>
        <v>Lija Petra Asgeirsdottir</v>
      </c>
      <c r="D48" s="432" t="str">
        <f>'Resultat Snörakan'!D61</f>
        <v>Palle Peterson</v>
      </c>
      <c r="E48" s="390">
        <f>'Resultat Finaler'!M48</f>
        <v>14</v>
      </c>
      <c r="F48" s="391">
        <f>'Resultat Finaler'!N48</f>
        <v>3</v>
      </c>
      <c r="G48" s="334"/>
      <c r="H48" s="387"/>
      <c r="I48" s="503"/>
      <c r="J48" s="387"/>
      <c r="K48" s="503"/>
    </row>
    <row r="49" spans="1:11" ht="12.75">
      <c r="A49" s="433"/>
      <c r="B49" s="96">
        <f>'Resultat Snörakan'!B62</f>
        <v>56</v>
      </c>
      <c r="C49" s="374" t="str">
        <f>'Resultat Snörakan'!C62</f>
        <v>Anita Andersson</v>
      </c>
      <c r="D49" s="432" t="str">
        <f>'Resultat Snörakan'!D62</f>
        <v>Torsten Andersson</v>
      </c>
      <c r="E49" s="390">
        <f>'Resultat Finaler'!M49</f>
        <v>15</v>
      </c>
      <c r="F49" s="391">
        <f>'Resultat Finaler'!N49</f>
        <v>5</v>
      </c>
      <c r="G49" s="334"/>
      <c r="H49" s="387"/>
      <c r="I49" s="503"/>
      <c r="J49" s="387"/>
      <c r="K49" s="503"/>
    </row>
    <row r="50" spans="1:11" ht="12.75">
      <c r="A50" s="433"/>
      <c r="B50" s="96">
        <f>'Resultat Snörakan'!B63</f>
        <v>57</v>
      </c>
      <c r="C50" s="374" t="str">
        <f>'Resultat Snörakan'!C63</f>
        <v>Erene Hedin</v>
      </c>
      <c r="D50" s="432" t="str">
        <f>'Resultat Snörakan'!D63</f>
        <v>Thord Eriksson</v>
      </c>
      <c r="E50" s="390">
        <f>'Resultat Finaler'!M50</f>
        <v>396</v>
      </c>
      <c r="F50" s="391">
        <f>'Resultat Finaler'!N50</f>
        <v>7</v>
      </c>
      <c r="G50" s="334"/>
      <c r="H50" s="387"/>
      <c r="I50" s="503"/>
      <c r="J50" s="387"/>
      <c r="K50" s="503"/>
    </row>
    <row r="51" spans="1:11" ht="12.75">
      <c r="A51" s="433"/>
      <c r="B51" s="96">
        <f>'Resultat Snörakan'!B64</f>
        <v>0</v>
      </c>
      <c r="C51" s="374">
        <f>'Resultat Snörakan'!C64</f>
        <v>0</v>
      </c>
      <c r="D51" s="432">
        <f>'Resultat Snörakan'!D64</f>
        <v>0</v>
      </c>
      <c r="E51" s="390">
        <f>'Resultat Finaler'!M51</f>
        <v>396</v>
      </c>
      <c r="F51" s="391">
        <f>'Resultat Finaler'!N51</f>
        <v>7</v>
      </c>
      <c r="G51" s="334"/>
      <c r="H51" s="387"/>
      <c r="I51" s="503"/>
      <c r="J51" s="387"/>
      <c r="K51" s="503"/>
    </row>
    <row r="52" spans="1:11" ht="12.75">
      <c r="A52" s="433"/>
      <c r="B52" s="96">
        <f>'Resultat Snörakan'!B65</f>
        <v>0</v>
      </c>
      <c r="C52" s="374">
        <f>'Resultat Snörakan'!C65</f>
        <v>0</v>
      </c>
      <c r="D52" s="432">
        <f>'Resultat Snörakan'!D65</f>
        <v>0</v>
      </c>
      <c r="E52" s="369">
        <f>'Resultat Finaler'!M52</f>
        <v>396</v>
      </c>
      <c r="F52" s="370">
        <f>'Resultat Finaler'!N52</f>
        <v>7</v>
      </c>
      <c r="G52" s="334"/>
      <c r="H52" s="387"/>
      <c r="I52" s="503"/>
      <c r="J52" s="387"/>
      <c r="K52" s="503"/>
    </row>
    <row r="53" spans="1:11" ht="13.5" thickBot="1">
      <c r="A53" s="434"/>
      <c r="B53" s="97">
        <f>'Resultat Snörakan'!B66</f>
        <v>0</v>
      </c>
      <c r="C53" s="376">
        <f>'Resultat Snörakan'!C66</f>
        <v>0</v>
      </c>
      <c r="D53" s="412">
        <f>'Resultat Snörakan'!D66</f>
        <v>0</v>
      </c>
      <c r="E53" s="378">
        <f>'Resultat Finaler'!M53</f>
        <v>396</v>
      </c>
      <c r="F53" s="379">
        <f>'Resultat Finaler'!N53</f>
        <v>7</v>
      </c>
      <c r="G53" s="334"/>
      <c r="H53" s="387"/>
      <c r="I53" s="503"/>
      <c r="J53" s="387"/>
      <c r="K53" s="503"/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5.28125" style="0" customWidth="1"/>
    <col min="2" max="2" width="5.28125" style="101" customWidth="1"/>
    <col min="3" max="3" width="20.421875" style="0" customWidth="1"/>
    <col min="4" max="4" width="16.28125" style="0" customWidth="1"/>
    <col min="5" max="5" width="6.28125" style="0" customWidth="1"/>
    <col min="6" max="6" width="4.421875" style="0" customWidth="1"/>
    <col min="7" max="7" width="3.421875" style="6" customWidth="1"/>
    <col min="8" max="8" width="6.00390625" style="43" customWidth="1"/>
    <col min="9" max="9" width="4.00390625" style="501" customWidth="1"/>
    <col min="10" max="10" width="5.00390625" style="43" customWidth="1"/>
    <col min="11" max="11" width="3.8515625" style="501" customWidth="1"/>
    <col min="12" max="12" width="2.7109375" style="6" customWidth="1"/>
  </cols>
  <sheetData>
    <row r="1" spans="1:12" s="366" customFormat="1" ht="15.75">
      <c r="A1" s="90" t="s">
        <v>63</v>
      </c>
      <c r="B1" s="417"/>
      <c r="D1" s="1">
        <f>Beskrivning!C1</f>
        <v>2016</v>
      </c>
      <c r="G1" s="365"/>
      <c r="H1" s="499"/>
      <c r="I1" s="500"/>
      <c r="J1" s="499"/>
      <c r="K1" s="500"/>
      <c r="L1" s="365"/>
    </row>
    <row r="2" spans="6:8" ht="12" customHeight="1" thickBot="1">
      <c r="F2" s="6"/>
      <c r="H2" s="489"/>
    </row>
    <row r="3" spans="1:12" s="3" customFormat="1" ht="12.75">
      <c r="A3" s="23"/>
      <c r="B3" s="102"/>
      <c r="C3" s="23"/>
      <c r="D3" s="24"/>
      <c r="E3" s="304" t="s">
        <v>20</v>
      </c>
      <c r="F3" s="299" t="s">
        <v>72</v>
      </c>
      <c r="G3" s="29"/>
      <c r="H3" s="502"/>
      <c r="I3" s="120"/>
      <c r="J3" s="19"/>
      <c r="K3" s="120"/>
      <c r="L3" s="29"/>
    </row>
    <row r="4" spans="1:12" ht="12.75">
      <c r="A4" s="5"/>
      <c r="B4" s="98" t="s">
        <v>61</v>
      </c>
      <c r="C4" s="5"/>
      <c r="D4" s="6"/>
      <c r="E4" s="305" t="s">
        <v>40</v>
      </c>
      <c r="F4" s="55" t="s">
        <v>73</v>
      </c>
      <c r="G4" s="12"/>
      <c r="H4" s="19"/>
      <c r="I4" s="174"/>
      <c r="J4" s="19"/>
      <c r="K4" s="174"/>
      <c r="L4" s="12"/>
    </row>
    <row r="5" spans="1:12" ht="13.5" thickBot="1">
      <c r="A5" s="103" t="s">
        <v>45</v>
      </c>
      <c r="B5" s="99" t="s">
        <v>74</v>
      </c>
      <c r="C5" s="82" t="s">
        <v>69</v>
      </c>
      <c r="D5" s="29" t="s">
        <v>70</v>
      </c>
      <c r="E5" s="306" t="s">
        <v>85</v>
      </c>
      <c r="F5" s="300" t="s">
        <v>71</v>
      </c>
      <c r="G5" s="12"/>
      <c r="H5" s="19"/>
      <c r="I5" s="174"/>
      <c r="J5" s="19"/>
      <c r="K5" s="174"/>
      <c r="L5" s="12"/>
    </row>
    <row r="6" spans="1:12" s="51" customFormat="1" ht="12.75">
      <c r="A6" s="102" t="s">
        <v>21</v>
      </c>
      <c r="B6" s="95">
        <f>'Resultat Snörakan'!B8</f>
        <v>1</v>
      </c>
      <c r="C6" s="367" t="str">
        <f>'Resultat Snörakan'!C8</f>
        <v>Lena Serrander</v>
      </c>
      <c r="D6" s="368" t="str">
        <f>'Resultat Snörakan'!D8</f>
        <v>Jan Serrander</v>
      </c>
      <c r="E6" s="369">
        <f>'Resultat Finaler'!Y6</f>
        <v>18</v>
      </c>
      <c r="F6" s="370">
        <f>'Resultat Finaler'!Z6</f>
        <v>4</v>
      </c>
      <c r="G6" s="334"/>
      <c r="H6" s="387"/>
      <c r="I6" s="503"/>
      <c r="J6" s="387"/>
      <c r="K6" s="503"/>
      <c r="L6" s="334"/>
    </row>
    <row r="7" spans="1:12" s="51" customFormat="1" ht="12.75">
      <c r="A7" s="98" t="s">
        <v>22</v>
      </c>
      <c r="B7" s="96">
        <f>'Resultat Snörakan'!B9</f>
        <v>2</v>
      </c>
      <c r="C7" s="374" t="str">
        <f>'Resultat Snörakan'!C9</f>
        <v>Annika Carlsson</v>
      </c>
      <c r="D7" s="375" t="str">
        <f>'Resultat Snörakan'!D9</f>
        <v>Christian Götmar</v>
      </c>
      <c r="E7" s="369">
        <f>'Resultat Finaler'!Y7</f>
        <v>396</v>
      </c>
      <c r="F7" s="370">
        <f>'Resultat Finaler'!Z7</f>
        <v>9</v>
      </c>
      <c r="G7" s="334"/>
      <c r="H7" s="387"/>
      <c r="I7" s="503"/>
      <c r="J7" s="387"/>
      <c r="K7" s="503"/>
      <c r="L7" s="334"/>
    </row>
    <row r="8" spans="1:12" s="51" customFormat="1" ht="12.75">
      <c r="A8" s="98" t="s">
        <v>23</v>
      </c>
      <c r="B8" s="117">
        <f>'Resultat Snörakan'!B10</f>
        <v>3</v>
      </c>
      <c r="C8" s="374" t="str">
        <f>'Resultat Snörakan'!C10</f>
        <v>Elisabeth Carlsson</v>
      </c>
      <c r="D8" s="375" t="str">
        <f>'Resultat Snörakan'!D10</f>
        <v>Daniel Carlsson</v>
      </c>
      <c r="E8" s="369">
        <f>'Resultat Finaler'!Y8</f>
        <v>30</v>
      </c>
      <c r="F8" s="370">
        <f>'Resultat Finaler'!Z8</f>
        <v>8</v>
      </c>
      <c r="G8" s="334"/>
      <c r="H8" s="387"/>
      <c r="I8" s="503"/>
      <c r="J8" s="387"/>
      <c r="K8" s="503"/>
      <c r="L8" s="334"/>
    </row>
    <row r="9" spans="1:12" s="51" customFormat="1" ht="12.75">
      <c r="A9" s="98" t="s">
        <v>24</v>
      </c>
      <c r="B9" s="117">
        <f>'Resultat Snörakan'!B11</f>
        <v>4</v>
      </c>
      <c r="C9" s="374" t="str">
        <f>'Resultat Snörakan'!C11</f>
        <v>Katja Fabian</v>
      </c>
      <c r="D9" s="375" t="str">
        <f>'Resultat Snörakan'!D11</f>
        <v>Ingrid Mårtensson</v>
      </c>
      <c r="E9" s="369">
        <f>'Resultat Finaler'!Y9</f>
        <v>396</v>
      </c>
      <c r="F9" s="370">
        <f>'Resultat Finaler'!Z9</f>
        <v>9</v>
      </c>
      <c r="G9" s="334"/>
      <c r="H9" s="387"/>
      <c r="I9" s="503"/>
      <c r="J9" s="387"/>
      <c r="K9" s="503"/>
      <c r="L9" s="334"/>
    </row>
    <row r="10" spans="1:12" s="51" customFormat="1" ht="12.75">
      <c r="A10" s="98" t="s">
        <v>25</v>
      </c>
      <c r="B10" s="117">
        <f>'Resultat Snörakan'!B12</f>
        <v>5</v>
      </c>
      <c r="C10" s="374" t="str">
        <f>'Resultat Snörakan'!C12</f>
        <v>Madelen Ehlis</v>
      </c>
      <c r="D10" s="375" t="str">
        <f>'Resultat Snörakan'!D12</f>
        <v>Bo Ehlis</v>
      </c>
      <c r="E10" s="369">
        <f>'Resultat Finaler'!Y10</f>
        <v>19</v>
      </c>
      <c r="F10" s="370">
        <f>'Resultat Finaler'!Z10</f>
        <v>5</v>
      </c>
      <c r="G10" s="334"/>
      <c r="H10" s="387"/>
      <c r="I10" s="503"/>
      <c r="J10" s="387"/>
      <c r="K10" s="503"/>
      <c r="L10" s="334"/>
    </row>
    <row r="11" spans="1:12" s="51" customFormat="1" ht="12.75">
      <c r="A11" s="98" t="s">
        <v>26</v>
      </c>
      <c r="B11" s="117">
        <f>'Resultat Snörakan'!B13</f>
        <v>6</v>
      </c>
      <c r="C11" s="374" t="str">
        <f>'Resultat Snörakan'!C13</f>
        <v>Malin Frelin</v>
      </c>
      <c r="D11" s="375" t="str">
        <f>'Resultat Snörakan'!D13</f>
        <v>Emil Wintercorn</v>
      </c>
      <c r="E11" s="369">
        <f>'Resultat Finaler'!Y11</f>
        <v>396</v>
      </c>
      <c r="F11" s="370">
        <f>'Resultat Finaler'!Z11</f>
        <v>9</v>
      </c>
      <c r="G11" s="334"/>
      <c r="H11" s="387"/>
      <c r="I11" s="503"/>
      <c r="J11" s="387"/>
      <c r="K11" s="503"/>
      <c r="L11" s="334"/>
    </row>
    <row r="12" spans="1:12" s="51" customFormat="1" ht="12.75">
      <c r="A12" s="98" t="s">
        <v>22</v>
      </c>
      <c r="B12" s="117">
        <f>'Resultat Snörakan'!B14</f>
        <v>7</v>
      </c>
      <c r="C12" s="374" t="str">
        <f>'Resultat Snörakan'!C14</f>
        <v>Carina Holmberg</v>
      </c>
      <c r="D12" s="375" t="str">
        <f>'Resultat Snörakan'!D14</f>
        <v>Jonas Carlsson</v>
      </c>
      <c r="E12" s="369">
        <f>'Resultat Finaler'!Y12</f>
        <v>9</v>
      </c>
      <c r="F12" s="370">
        <f>'Resultat Finaler'!Z12</f>
        <v>2</v>
      </c>
      <c r="G12" s="334"/>
      <c r="H12" s="387"/>
      <c r="I12" s="503"/>
      <c r="J12" s="387"/>
      <c r="K12" s="503"/>
      <c r="L12" s="334"/>
    </row>
    <row r="13" spans="1:12" s="51" customFormat="1" ht="12.75">
      <c r="A13" s="98" t="s">
        <v>26</v>
      </c>
      <c r="B13" s="117">
        <f>'Resultat Snörakan'!B15</f>
        <v>8</v>
      </c>
      <c r="C13" s="374" t="str">
        <f>'Resultat Snörakan'!C15</f>
        <v>Åsa Thulin</v>
      </c>
      <c r="D13" s="375" t="str">
        <f>'Resultat Snörakan'!D15</f>
        <v>Mikael Magnusson</v>
      </c>
      <c r="E13" s="369">
        <f>'Resultat Finaler'!Y13</f>
        <v>396</v>
      </c>
      <c r="F13" s="370">
        <f>'Resultat Finaler'!Z13</f>
        <v>9</v>
      </c>
      <c r="G13" s="334"/>
      <c r="H13" s="387"/>
      <c r="I13" s="503"/>
      <c r="J13" s="387"/>
      <c r="K13" s="503"/>
      <c r="L13" s="334"/>
    </row>
    <row r="14" spans="1:12" s="51" customFormat="1" ht="12.75">
      <c r="A14" s="98"/>
      <c r="B14" s="117">
        <f>'Resultat Snörakan'!B16</f>
        <v>9</v>
      </c>
      <c r="C14" s="374" t="str">
        <f>'Resultat Snörakan'!C16</f>
        <v>Marina Viström</v>
      </c>
      <c r="D14" s="375" t="str">
        <f>'Resultat Snörakan'!D16</f>
        <v>Elena Lantz</v>
      </c>
      <c r="E14" s="369">
        <f>'Resultat Finaler'!Y14</f>
        <v>396</v>
      </c>
      <c r="F14" s="370">
        <f>'Resultat Finaler'!Z14</f>
        <v>9</v>
      </c>
      <c r="G14" s="334"/>
      <c r="H14" s="387"/>
      <c r="I14" s="503"/>
      <c r="J14" s="387"/>
      <c r="K14" s="503"/>
      <c r="L14" s="334"/>
    </row>
    <row r="15" spans="1:12" s="51" customFormat="1" ht="12.75">
      <c r="A15" s="98"/>
      <c r="B15" s="117">
        <f>'Resultat Snörakan'!B17</f>
        <v>10</v>
      </c>
      <c r="C15" s="374" t="str">
        <f>'Resultat Snörakan'!C17</f>
        <v>Josefin Brandén</v>
      </c>
      <c r="D15" s="375" t="str">
        <f>'Resultat Snörakan'!D17</f>
        <v>Samuel Carlsson</v>
      </c>
      <c r="E15" s="369">
        <f>'Resultat Finaler'!Y15</f>
        <v>25</v>
      </c>
      <c r="F15" s="370">
        <f>'Resultat Finaler'!Z15</f>
        <v>7</v>
      </c>
      <c r="G15" s="334"/>
      <c r="H15" s="387"/>
      <c r="I15" s="503"/>
      <c r="J15" s="387"/>
      <c r="K15" s="503"/>
      <c r="L15" s="334"/>
    </row>
    <row r="16" spans="1:12" s="51" customFormat="1" ht="12.75">
      <c r="A16" s="98"/>
      <c r="B16" s="117">
        <f>'Resultat Snörakan'!B18</f>
        <v>11</v>
      </c>
      <c r="C16" s="374" t="str">
        <f>'Resultat Snörakan'!C18</f>
        <v>Katarina Nivert</v>
      </c>
      <c r="D16" s="375" t="str">
        <f>'Resultat Snörakan'!D18</f>
        <v>Anders Öström</v>
      </c>
      <c r="E16" s="369">
        <f>'Resultat Finaler'!Y16</f>
        <v>396</v>
      </c>
      <c r="F16" s="370">
        <f>'Resultat Finaler'!Z16</f>
        <v>9</v>
      </c>
      <c r="G16" s="334"/>
      <c r="H16" s="387"/>
      <c r="I16" s="503"/>
      <c r="J16" s="387"/>
      <c r="K16" s="503"/>
      <c r="L16" s="334"/>
    </row>
    <row r="17" spans="1:12" s="51" customFormat="1" ht="12.75">
      <c r="A17" s="98"/>
      <c r="B17" s="117">
        <f>'Resultat Snörakan'!B19</f>
        <v>12</v>
      </c>
      <c r="C17" s="374" t="str">
        <f>'Resultat Snörakan'!C19</f>
        <v>Sofia Carlsson-Jönsson</v>
      </c>
      <c r="D17" s="375" t="str">
        <f>'Resultat Snörakan'!D19</f>
        <v>Linus Carlsson</v>
      </c>
      <c r="E17" s="369">
        <f>'Resultat Finaler'!Y17</f>
        <v>396</v>
      </c>
      <c r="F17" s="370">
        <f>'Resultat Finaler'!Z17</f>
        <v>9</v>
      </c>
      <c r="G17" s="334"/>
      <c r="H17" s="387"/>
      <c r="I17" s="503"/>
      <c r="J17" s="387"/>
      <c r="K17" s="503"/>
      <c r="L17" s="334"/>
    </row>
    <row r="18" spans="1:12" s="51" customFormat="1" ht="12.75">
      <c r="A18" s="98"/>
      <c r="B18" s="117">
        <f>'Resultat Snörakan'!B20</f>
        <v>13</v>
      </c>
      <c r="C18" s="374" t="str">
        <f>'Resultat Snörakan'!C20</f>
        <v>Anna-Carin Lindquist</v>
      </c>
      <c r="D18" s="375" t="str">
        <f>'Resultat Snörakan'!D20</f>
        <v>Jörgen Nilsson</v>
      </c>
      <c r="E18" s="369">
        <f>'Resultat Finaler'!Y18</f>
        <v>22</v>
      </c>
      <c r="F18" s="370">
        <f>'Resultat Finaler'!Z18</f>
        <v>6</v>
      </c>
      <c r="G18" s="334"/>
      <c r="H18" s="387"/>
      <c r="I18" s="503"/>
      <c r="J18" s="387"/>
      <c r="K18" s="503"/>
      <c r="L18" s="334"/>
    </row>
    <row r="19" spans="1:12" s="51" customFormat="1" ht="12.75">
      <c r="A19" s="98"/>
      <c r="B19" s="491">
        <f>'Resultat Snörakan'!B21</f>
        <v>14</v>
      </c>
      <c r="C19" s="471" t="str">
        <f>'Resultat Snörakan'!C21</f>
        <v>Ellen Engblom</v>
      </c>
      <c r="D19" s="492" t="str">
        <f>'Resultat Snörakan'!D21</f>
        <v>Johannes Leffler</v>
      </c>
      <c r="E19" s="473">
        <f>'Resultat Finaler'!Y19</f>
        <v>6</v>
      </c>
      <c r="F19" s="474">
        <f>'Resultat Finaler'!Z19</f>
        <v>1</v>
      </c>
      <c r="G19" s="334"/>
      <c r="H19" s="387"/>
      <c r="I19" s="503"/>
      <c r="J19" s="387"/>
      <c r="K19" s="503"/>
      <c r="L19" s="334"/>
    </row>
    <row r="20" spans="1:12" s="51" customFormat="1" ht="12.75">
      <c r="A20" s="98"/>
      <c r="B20" s="117">
        <f>'Resultat Snörakan'!B22</f>
        <v>15</v>
      </c>
      <c r="C20" s="374" t="str">
        <f>'Resultat Snörakan'!C22</f>
        <v>Unn Ekman</v>
      </c>
      <c r="D20" s="375" t="str">
        <f>'Resultat Snörakan'!D22</f>
        <v>Björn Persson</v>
      </c>
      <c r="E20" s="369">
        <f>'Resultat Finaler'!Y20</f>
        <v>396</v>
      </c>
      <c r="F20" s="370">
        <f>'Resultat Finaler'!Z20</f>
        <v>9</v>
      </c>
      <c r="G20" s="334"/>
      <c r="H20" s="387"/>
      <c r="I20" s="503"/>
      <c r="J20" s="387"/>
      <c r="K20" s="503"/>
      <c r="L20" s="334"/>
    </row>
    <row r="21" spans="1:12" s="51" customFormat="1" ht="12.75">
      <c r="A21" s="98"/>
      <c r="B21" s="117">
        <f>'Resultat Snörakan'!B23</f>
        <v>16</v>
      </c>
      <c r="C21" s="374" t="str">
        <f>'Resultat Snörakan'!C23</f>
        <v>Elvira Svartgren</v>
      </c>
      <c r="D21" s="375" t="str">
        <f>'Resultat Snörakan'!D23</f>
        <v>Daniel Thörnqvist</v>
      </c>
      <c r="E21" s="369">
        <f>'Resultat Finaler'!Y21</f>
        <v>396</v>
      </c>
      <c r="F21" s="370">
        <f>'Resultat Finaler'!Z21</f>
        <v>9</v>
      </c>
      <c r="G21" s="334"/>
      <c r="H21" s="387"/>
      <c r="I21" s="503"/>
      <c r="J21" s="387"/>
      <c r="K21" s="503"/>
      <c r="L21" s="334"/>
    </row>
    <row r="22" spans="1:12" s="51" customFormat="1" ht="12.75">
      <c r="A22" s="98"/>
      <c r="B22" s="117">
        <f>'Resultat Snörakan'!B24</f>
        <v>17</v>
      </c>
      <c r="C22" s="374" t="str">
        <f>'Resultat Snörakan'!C24</f>
        <v>Linnea Lindström</v>
      </c>
      <c r="D22" s="375" t="str">
        <f>'Resultat Snörakan'!D24</f>
        <v>Mikael Möllerskog</v>
      </c>
      <c r="E22" s="369">
        <f>'Resultat Finaler'!Y22</f>
        <v>396</v>
      </c>
      <c r="F22" s="370">
        <f>'Resultat Finaler'!Z22</f>
        <v>9</v>
      </c>
      <c r="G22" s="334"/>
      <c r="H22" s="387"/>
      <c r="I22" s="503"/>
      <c r="J22" s="387"/>
      <c r="K22" s="503"/>
      <c r="L22" s="334"/>
    </row>
    <row r="23" spans="1:12" s="51" customFormat="1" ht="12.75">
      <c r="A23" s="98"/>
      <c r="B23" s="117">
        <f>'Resultat Snörakan'!B25</f>
        <v>18</v>
      </c>
      <c r="C23" s="374" t="str">
        <f>'Resultat Snörakan'!C25</f>
        <v>Yvonne Engblom</v>
      </c>
      <c r="D23" s="375" t="str">
        <f>'Resultat Snörakan'!D25</f>
        <v>Margareta Uhlin</v>
      </c>
      <c r="E23" s="369">
        <f>'Resultat Finaler'!Y23</f>
        <v>15</v>
      </c>
      <c r="F23" s="370">
        <f>'Resultat Finaler'!Z23</f>
        <v>3</v>
      </c>
      <c r="G23" s="334"/>
      <c r="H23" s="387"/>
      <c r="I23" s="503"/>
      <c r="J23" s="387"/>
      <c r="K23" s="503"/>
      <c r="L23" s="334"/>
    </row>
    <row r="24" spans="1:12" s="51" customFormat="1" ht="12.75">
      <c r="A24" s="98"/>
      <c r="B24" s="117">
        <f>'Resultat Snörakan'!B26</f>
        <v>0</v>
      </c>
      <c r="C24" s="374">
        <f>'Resultat Snörakan'!C26</f>
        <v>0</v>
      </c>
      <c r="D24" s="375">
        <f>'Resultat Snörakan'!D26</f>
        <v>0</v>
      </c>
      <c r="E24" s="369">
        <f>'Resultat Finaler'!Y24</f>
        <v>396</v>
      </c>
      <c r="F24" s="370">
        <f>'Resultat Finaler'!Z24</f>
        <v>9</v>
      </c>
      <c r="G24" s="334"/>
      <c r="H24" s="387"/>
      <c r="I24" s="503"/>
      <c r="J24" s="387"/>
      <c r="K24" s="503"/>
      <c r="L24" s="334"/>
    </row>
    <row r="25" spans="1:12" s="51" customFormat="1" ht="13.5" thickBot="1">
      <c r="A25" s="99"/>
      <c r="B25" s="99">
        <f>'Resultat Snörakan'!B27</f>
        <v>0</v>
      </c>
      <c r="C25" s="376">
        <f>'Resultat Snörakan'!C27</f>
        <v>0</v>
      </c>
      <c r="D25" s="377">
        <f>'Resultat Snörakan'!D27</f>
        <v>0</v>
      </c>
      <c r="E25" s="378">
        <f>'Resultat Finaler'!Y25</f>
        <v>396</v>
      </c>
      <c r="F25" s="379">
        <f>'Resultat Finaler'!Z25</f>
        <v>9</v>
      </c>
      <c r="G25" s="334"/>
      <c r="H25" s="387"/>
      <c r="I25" s="503"/>
      <c r="J25" s="387"/>
      <c r="K25" s="503"/>
      <c r="L25" s="334"/>
    </row>
    <row r="26" spans="1:11" s="334" customFormat="1" ht="3.75" customHeight="1" thickBot="1">
      <c r="A26" s="66"/>
      <c r="B26" s="380"/>
      <c r="C26" s="381"/>
      <c r="D26" s="381"/>
      <c r="E26" s="382"/>
      <c r="F26" s="380"/>
      <c r="H26" s="387"/>
      <c r="I26" s="503"/>
      <c r="J26" s="387"/>
      <c r="K26" s="503"/>
    </row>
    <row r="27" spans="1:12" s="51" customFormat="1" ht="12.75">
      <c r="A27" s="102" t="s">
        <v>27</v>
      </c>
      <c r="B27" s="95">
        <f>'Resultat Snörakan'!B35</f>
        <v>30</v>
      </c>
      <c r="C27" s="367" t="str">
        <f>'Resultat Snörakan'!C35</f>
        <v>Signe Öström-Nivert</v>
      </c>
      <c r="D27" s="373" t="str">
        <f>'Resultat Snörakan'!D35</f>
        <v>Tod Ekman</v>
      </c>
      <c r="E27" s="371">
        <f>'Resultat Finaler'!Y27</f>
        <v>8</v>
      </c>
      <c r="F27" s="372">
        <f>'Resultat Finaler'!Z27</f>
        <v>2</v>
      </c>
      <c r="G27" s="334"/>
      <c r="H27" s="387"/>
      <c r="I27" s="503"/>
      <c r="J27" s="387"/>
      <c r="K27" s="503"/>
      <c r="L27" s="334"/>
    </row>
    <row r="28" spans="1:12" s="389" customFormat="1" ht="12.75">
      <c r="A28" s="297" t="s">
        <v>23</v>
      </c>
      <c r="B28" s="470">
        <f>'Resultat Snörakan'!B36</f>
        <v>31</v>
      </c>
      <c r="C28" s="471" t="str">
        <f>'Resultat Snörakan'!C36</f>
        <v>Elin Borg</v>
      </c>
      <c r="D28" s="472" t="str">
        <f>'Resultat Snörakan'!D36</f>
        <v>Ellen Ekstav</v>
      </c>
      <c r="E28" s="473">
        <f>'Resultat Finaler'!Y28</f>
        <v>4</v>
      </c>
      <c r="F28" s="474">
        <f>'Resultat Finaler'!Z28</f>
        <v>1</v>
      </c>
      <c r="G28" s="387"/>
      <c r="H28" s="387"/>
      <c r="I28" s="503"/>
      <c r="J28" s="387"/>
      <c r="K28" s="503"/>
      <c r="L28" s="387"/>
    </row>
    <row r="29" spans="1:12" s="389" customFormat="1" ht="12.75">
      <c r="A29" s="297" t="s">
        <v>28</v>
      </c>
      <c r="B29" s="96">
        <f>'Resultat Snörakan'!B37</f>
        <v>32</v>
      </c>
      <c r="C29" s="385" t="str">
        <f>'Resultat Snörakan'!C37</f>
        <v>Frida Ekstav</v>
      </c>
      <c r="D29" s="386" t="str">
        <f>'Resultat Snörakan'!D37</f>
        <v>Filip Carlsson</v>
      </c>
      <c r="E29" s="390">
        <f>'Resultat Finaler'!Y29</f>
        <v>396</v>
      </c>
      <c r="F29" s="391">
        <f>'Resultat Finaler'!Z29</f>
        <v>3</v>
      </c>
      <c r="G29" s="387"/>
      <c r="H29" s="387"/>
      <c r="I29" s="503"/>
      <c r="J29" s="387"/>
      <c r="K29" s="503"/>
      <c r="L29" s="387"/>
    </row>
    <row r="30" spans="1:12" s="389" customFormat="1" ht="12.75">
      <c r="A30" s="297" t="s">
        <v>29</v>
      </c>
      <c r="B30" s="96">
        <f>'Resultat Snörakan'!B38</f>
        <v>33</v>
      </c>
      <c r="C30" s="385" t="str">
        <f>'Resultat Snörakan'!C38</f>
        <v>Sofia Vanhala</v>
      </c>
      <c r="D30" s="386" t="str">
        <f>'Resultat Snörakan'!D38</f>
        <v>Henning Lindqvist</v>
      </c>
      <c r="E30" s="390">
        <f>'Resultat Finaler'!Y30</f>
        <v>396</v>
      </c>
      <c r="F30" s="391">
        <f>'Resultat Finaler'!Z30</f>
        <v>3</v>
      </c>
      <c r="G30" s="387"/>
      <c r="H30" s="387"/>
      <c r="I30" s="503"/>
      <c r="J30" s="387"/>
      <c r="K30" s="503"/>
      <c r="L30" s="387"/>
    </row>
    <row r="31" spans="1:12" s="389" customFormat="1" ht="12.75">
      <c r="A31" s="297" t="s">
        <v>25</v>
      </c>
      <c r="B31" s="96">
        <f>'Resultat Snörakan'!B39</f>
        <v>34</v>
      </c>
      <c r="C31" s="385" t="str">
        <f>'Resultat Snörakan'!C39</f>
        <v>Hedvig Lindqvist</v>
      </c>
      <c r="D31" s="386" t="str">
        <f>'Resultat Snörakan'!D39</f>
        <v>Frida Ekstav</v>
      </c>
      <c r="E31" s="390">
        <f>'Resultat Finaler'!Y31</f>
        <v>396</v>
      </c>
      <c r="F31" s="391">
        <f>'Resultat Finaler'!Z31</f>
        <v>3</v>
      </c>
      <c r="G31" s="387"/>
      <c r="H31" s="387"/>
      <c r="I31" s="503"/>
      <c r="J31" s="387"/>
      <c r="K31" s="503"/>
      <c r="L31" s="387"/>
    </row>
    <row r="32" spans="1:12" s="51" customFormat="1" ht="12.75">
      <c r="A32" s="98" t="s">
        <v>30</v>
      </c>
      <c r="B32" s="96">
        <f>'Resultat Snörakan'!B40</f>
        <v>0</v>
      </c>
      <c r="C32" s="392">
        <f>'Resultat Snörakan'!C40</f>
        <v>0</v>
      </c>
      <c r="D32" s="393">
        <f>'Resultat Snörakan'!D40</f>
        <v>0</v>
      </c>
      <c r="E32" s="390">
        <f>'Resultat Finaler'!Y32</f>
        <v>396</v>
      </c>
      <c r="F32" s="391">
        <f>'Resultat Finaler'!Z32</f>
        <v>3</v>
      </c>
      <c r="G32" s="334"/>
      <c r="H32" s="387"/>
      <c r="I32" s="503"/>
      <c r="J32" s="387"/>
      <c r="K32" s="503"/>
      <c r="L32" s="334"/>
    </row>
    <row r="33" spans="1:12" s="51" customFormat="1" ht="12.75">
      <c r="A33" s="394"/>
      <c r="B33" s="96">
        <f>'Resultat Snörakan'!B41</f>
        <v>0</v>
      </c>
      <c r="C33" s="392">
        <f>'Resultat Snörakan'!C41</f>
        <v>0</v>
      </c>
      <c r="D33" s="393">
        <f>'Resultat Snörakan'!D41</f>
        <v>0</v>
      </c>
      <c r="E33" s="390">
        <f>'Resultat Finaler'!Y33</f>
        <v>396</v>
      </c>
      <c r="F33" s="391">
        <f>'Resultat Finaler'!Z33</f>
        <v>3</v>
      </c>
      <c r="G33" s="334"/>
      <c r="H33" s="387"/>
      <c r="I33" s="503"/>
      <c r="J33" s="387"/>
      <c r="K33" s="503"/>
      <c r="L33" s="334"/>
    </row>
    <row r="34" spans="1:12" s="51" customFormat="1" ht="12.75">
      <c r="A34" s="394"/>
      <c r="B34" s="96">
        <f>'Resultat Snörakan'!B42</f>
        <v>0</v>
      </c>
      <c r="C34" s="392">
        <f>'Resultat Snörakan'!C42</f>
        <v>0</v>
      </c>
      <c r="D34" s="393">
        <f>'Resultat Snörakan'!D42</f>
        <v>0</v>
      </c>
      <c r="E34" s="390">
        <f>'Resultat Finaler'!Y34</f>
        <v>396</v>
      </c>
      <c r="F34" s="391">
        <f>'Resultat Finaler'!Z34</f>
        <v>3</v>
      </c>
      <c r="G34" s="334"/>
      <c r="H34" s="387"/>
      <c r="I34" s="503"/>
      <c r="J34" s="387"/>
      <c r="K34" s="503"/>
      <c r="L34" s="334"/>
    </row>
    <row r="35" spans="1:12" s="51" customFormat="1" ht="12.75">
      <c r="A35" s="394"/>
      <c r="B35" s="96">
        <f>'Resultat Snörakan'!B43</f>
        <v>0</v>
      </c>
      <c r="C35" s="395">
        <f>'Resultat Snörakan'!C43</f>
        <v>0</v>
      </c>
      <c r="D35" s="396">
        <f>'Resultat Snörakan'!D43</f>
        <v>0</v>
      </c>
      <c r="E35" s="397">
        <f>'Resultat Finaler'!Y35</f>
        <v>396</v>
      </c>
      <c r="F35" s="57">
        <f>'Resultat Finaler'!Z35</f>
        <v>3</v>
      </c>
      <c r="G35" s="334"/>
      <c r="H35" s="387"/>
      <c r="I35" s="503"/>
      <c r="J35" s="387"/>
      <c r="K35" s="503"/>
      <c r="L35" s="334"/>
    </row>
    <row r="36" spans="1:12" s="51" customFormat="1" ht="13.5" thickBot="1">
      <c r="A36" s="400"/>
      <c r="B36" s="99">
        <f>'Resultat Snörakan'!B44</f>
        <v>0</v>
      </c>
      <c r="C36" s="376">
        <f>'Resultat Snörakan'!C44</f>
        <v>0</v>
      </c>
      <c r="D36" s="377">
        <f>'Resultat Snörakan'!D44</f>
        <v>0</v>
      </c>
      <c r="E36" s="378">
        <f>'Resultat Finaler'!Y36</f>
        <v>396</v>
      </c>
      <c r="F36" s="401">
        <f>'Resultat Finaler'!Z36</f>
        <v>3</v>
      </c>
      <c r="G36" s="402"/>
      <c r="H36" s="387"/>
      <c r="I36" s="503"/>
      <c r="J36" s="387"/>
      <c r="K36" s="503"/>
      <c r="L36" s="334"/>
    </row>
    <row r="37" spans="2:11" s="334" customFormat="1" ht="3.75" customHeight="1" thickBot="1">
      <c r="B37" s="94"/>
      <c r="C37" s="403"/>
      <c r="D37" s="403"/>
      <c r="E37" s="382"/>
      <c r="F37" s="383"/>
      <c r="H37" s="387"/>
      <c r="I37" s="503"/>
      <c r="J37" s="387"/>
      <c r="K37" s="503"/>
    </row>
    <row r="38" spans="1:12" s="51" customFormat="1" ht="12.75">
      <c r="A38" s="102" t="s">
        <v>31</v>
      </c>
      <c r="B38" s="95">
        <f>'Resultat Snörakan'!B51</f>
        <v>45</v>
      </c>
      <c r="C38" s="367" t="str">
        <f>'Resultat Snörakan'!C51</f>
        <v>Kristina Andersen</v>
      </c>
      <c r="D38" s="404" t="str">
        <f>'Resultat Snörakan'!D51</f>
        <v>Staffan Dackman</v>
      </c>
      <c r="E38" s="371">
        <f>'Resultat Finaler'!Y38</f>
        <v>15</v>
      </c>
      <c r="F38" s="372">
        <f>'Resultat Finaler'!Z38</f>
        <v>3</v>
      </c>
      <c r="G38" s="334"/>
      <c r="H38" s="387"/>
      <c r="I38" s="503"/>
      <c r="J38" s="387"/>
      <c r="K38" s="503"/>
      <c r="L38" s="334"/>
    </row>
    <row r="39" spans="1:12" s="389" customFormat="1" ht="12.75">
      <c r="A39" s="297" t="s">
        <v>22</v>
      </c>
      <c r="B39" s="315">
        <f>'Resultat Snörakan'!B52</f>
        <v>46</v>
      </c>
      <c r="C39" s="407" t="str">
        <f>'Resultat Snörakan'!C52</f>
        <v>Kristina Elfström</v>
      </c>
      <c r="D39" s="408" t="str">
        <f>'Resultat Snörakan'!D52</f>
        <v>Kurt le Moine</v>
      </c>
      <c r="E39" s="369">
        <f>'Resultat Finaler'!Y39</f>
        <v>16</v>
      </c>
      <c r="F39" s="370">
        <f>'Resultat Finaler'!Z39</f>
        <v>4</v>
      </c>
      <c r="G39" s="387"/>
      <c r="H39" s="387"/>
      <c r="I39" s="503"/>
      <c r="J39" s="387"/>
      <c r="K39" s="503"/>
      <c r="L39" s="387"/>
    </row>
    <row r="40" spans="1:12" s="51" customFormat="1" ht="12.75">
      <c r="A40" s="98" t="s">
        <v>32</v>
      </c>
      <c r="B40" s="96">
        <f>'Resultat Snörakan'!B53</f>
        <v>47</v>
      </c>
      <c r="C40" s="392" t="str">
        <f>'Resultat Snörakan'!C53</f>
        <v>Lena Persson</v>
      </c>
      <c r="D40" s="411" t="str">
        <f>'Resultat Snörakan'!D53</f>
        <v>Börje Persson</v>
      </c>
      <c r="E40" s="390">
        <f>'Resultat Finaler'!Y40</f>
        <v>396</v>
      </c>
      <c r="F40" s="391">
        <f>'Resultat Finaler'!Z40</f>
        <v>8</v>
      </c>
      <c r="G40" s="334"/>
      <c r="H40" s="387"/>
      <c r="I40" s="503"/>
      <c r="J40" s="387"/>
      <c r="K40" s="503"/>
      <c r="L40" s="334"/>
    </row>
    <row r="41" spans="1:12" s="51" customFormat="1" ht="12.75">
      <c r="A41" s="98" t="s">
        <v>22</v>
      </c>
      <c r="B41" s="96">
        <f>'Resultat Snörakan'!B54</f>
        <v>48</v>
      </c>
      <c r="C41" s="392" t="str">
        <f>'Resultat Snörakan'!C54</f>
        <v>Yvonne Engblom</v>
      </c>
      <c r="D41" s="411" t="str">
        <f>'Resultat Snörakan'!D54</f>
        <v>Margareta Uhlin</v>
      </c>
      <c r="E41" s="390">
        <f>'Resultat Finaler'!Y41</f>
        <v>396</v>
      </c>
      <c r="F41" s="391">
        <f>'Resultat Finaler'!Z41</f>
        <v>8</v>
      </c>
      <c r="G41" s="334"/>
      <c r="H41" s="387"/>
      <c r="I41" s="503"/>
      <c r="J41" s="387"/>
      <c r="K41" s="503"/>
      <c r="L41" s="334"/>
    </row>
    <row r="42" spans="1:12" s="51" customFormat="1" ht="12.75">
      <c r="A42" s="98" t="s">
        <v>26</v>
      </c>
      <c r="B42" s="96">
        <f>'Resultat Snörakan'!B55</f>
        <v>49</v>
      </c>
      <c r="C42" s="392" t="str">
        <f>'Resultat Snörakan'!C55</f>
        <v>Lena Johansson</v>
      </c>
      <c r="D42" s="411" t="str">
        <f>'Resultat Snörakan'!D55</f>
        <v>Christer Johansson</v>
      </c>
      <c r="E42" s="390">
        <f>'Resultat Finaler'!Y42</f>
        <v>18</v>
      </c>
      <c r="F42" s="391">
        <f>'Resultat Finaler'!Z42</f>
        <v>6</v>
      </c>
      <c r="G42" s="334"/>
      <c r="H42" s="387"/>
      <c r="I42" s="503"/>
      <c r="J42" s="387"/>
      <c r="K42" s="503"/>
      <c r="L42" s="334"/>
    </row>
    <row r="43" spans="1:12" s="389" customFormat="1" ht="12.75">
      <c r="A43" s="297" t="s">
        <v>33</v>
      </c>
      <c r="B43" s="315">
        <f>'Resultat Snörakan'!B56</f>
        <v>50</v>
      </c>
      <c r="C43" s="407" t="str">
        <f>'Resultat Snörakan'!C56</f>
        <v>Agneta Zenkert</v>
      </c>
      <c r="D43" s="408" t="str">
        <f>'Resultat Snörakan'!D56</f>
        <v>Roger Zenkert</v>
      </c>
      <c r="E43" s="390">
        <f>'Resultat Finaler'!Y43</f>
        <v>396</v>
      </c>
      <c r="F43" s="391">
        <f>'Resultat Finaler'!Z43</f>
        <v>8</v>
      </c>
      <c r="G43" s="387"/>
      <c r="H43" s="387"/>
      <c r="I43" s="503"/>
      <c r="J43" s="387"/>
      <c r="K43" s="503"/>
      <c r="L43" s="387"/>
    </row>
    <row r="44" spans="1:12" s="51" customFormat="1" ht="12.75">
      <c r="A44" s="98" t="s">
        <v>23</v>
      </c>
      <c r="B44" s="96">
        <f>'Resultat Snörakan'!B57</f>
        <v>51</v>
      </c>
      <c r="C44" s="392" t="str">
        <f>'Resultat Snörakan'!C57</f>
        <v>Yvonne Brink Svensson</v>
      </c>
      <c r="D44" s="411" t="str">
        <f>'Resultat Snörakan'!D57</f>
        <v>Ewa Fogelfors</v>
      </c>
      <c r="E44" s="390">
        <f>'Resultat Finaler'!Y44</f>
        <v>14</v>
      </c>
      <c r="F44" s="391">
        <f>'Resultat Finaler'!Z44</f>
        <v>2</v>
      </c>
      <c r="G44" s="334"/>
      <c r="H44" s="387"/>
      <c r="I44" s="503"/>
      <c r="J44" s="387"/>
      <c r="K44" s="503"/>
      <c r="L44" s="334"/>
    </row>
    <row r="45" spans="1:12" s="51" customFormat="1" ht="12.75">
      <c r="A45" s="98" t="s">
        <v>22</v>
      </c>
      <c r="B45" s="96">
        <f>'Resultat Snörakan'!B58</f>
        <v>52</v>
      </c>
      <c r="C45" s="392" t="str">
        <f>'Resultat Snörakan'!C58</f>
        <v>Gun-Britt Forslund</v>
      </c>
      <c r="D45" s="411" t="str">
        <f>'Resultat Snörakan'!D58</f>
        <v>Ingemar Sund</v>
      </c>
      <c r="E45" s="390">
        <f>'Resultat Finaler'!Y45</f>
        <v>22</v>
      </c>
      <c r="F45" s="391">
        <f>'Resultat Finaler'!Z45</f>
        <v>7</v>
      </c>
      <c r="G45" s="334"/>
      <c r="H45" s="387"/>
      <c r="I45" s="503"/>
      <c r="J45" s="387"/>
      <c r="K45" s="503"/>
      <c r="L45" s="334"/>
    </row>
    <row r="46" spans="1:12" s="51" customFormat="1" ht="12.75">
      <c r="A46" s="98" t="s">
        <v>26</v>
      </c>
      <c r="B46" s="96">
        <f>'Resultat Snörakan'!B59</f>
        <v>53</v>
      </c>
      <c r="C46" s="392" t="str">
        <f>'Resultat Snörakan'!C59</f>
        <v>Lena Sundberg</v>
      </c>
      <c r="D46" s="411" t="str">
        <f>'Resultat Snörakan'!D59</f>
        <v>Sam Sundberg</v>
      </c>
      <c r="E46" s="390">
        <f>'Resultat Finaler'!Y46</f>
        <v>396</v>
      </c>
      <c r="F46" s="391">
        <f>'Resultat Finaler'!Z46</f>
        <v>8</v>
      </c>
      <c r="G46" s="334"/>
      <c r="H46" s="387"/>
      <c r="I46" s="503"/>
      <c r="J46" s="387"/>
      <c r="K46" s="503"/>
      <c r="L46" s="334"/>
    </row>
    <row r="47" spans="1:12" s="51" customFormat="1" ht="12.75">
      <c r="A47" s="394"/>
      <c r="B47" s="96">
        <f>'Resultat Snörakan'!B60</f>
        <v>54</v>
      </c>
      <c r="C47" s="374" t="str">
        <f>'Resultat Snörakan'!C60</f>
        <v>Gunilla Andersson</v>
      </c>
      <c r="D47" s="432" t="str">
        <f>'Resultat Snörakan'!D60</f>
        <v>Nicke Gustafsson</v>
      </c>
      <c r="E47" s="390">
        <f>'Resultat Finaler'!Y47</f>
        <v>396</v>
      </c>
      <c r="F47" s="391">
        <f>'Resultat Finaler'!Z47</f>
        <v>8</v>
      </c>
      <c r="G47" s="334"/>
      <c r="H47" s="387"/>
      <c r="I47" s="503"/>
      <c r="J47" s="387"/>
      <c r="K47" s="503"/>
      <c r="L47" s="334"/>
    </row>
    <row r="48" spans="1:11" ht="12.75">
      <c r="A48" s="433"/>
      <c r="B48" s="96">
        <f>'Resultat Snörakan'!B61</f>
        <v>55</v>
      </c>
      <c r="C48" s="374" t="str">
        <f>'Resultat Snörakan'!C61</f>
        <v>Lija Petra Asgeirsdottir</v>
      </c>
      <c r="D48" s="432" t="str">
        <f>'Resultat Snörakan'!D61</f>
        <v>Palle Peterson</v>
      </c>
      <c r="E48" s="390">
        <f>'Resultat Finaler'!Y48</f>
        <v>17</v>
      </c>
      <c r="F48" s="391">
        <f>'Resultat Finaler'!Z48</f>
        <v>5</v>
      </c>
      <c r="G48" s="334"/>
      <c r="H48" s="387"/>
      <c r="I48" s="503"/>
      <c r="J48" s="387"/>
      <c r="K48" s="503"/>
    </row>
    <row r="49" spans="1:11" ht="12.75">
      <c r="A49" s="433"/>
      <c r="B49" s="470">
        <f>'Resultat Snörakan'!B62</f>
        <v>56</v>
      </c>
      <c r="C49" s="471" t="str">
        <f>'Resultat Snörakan'!C62</f>
        <v>Anita Andersson</v>
      </c>
      <c r="D49" s="493" t="str">
        <f>'Resultat Snörakan'!D62</f>
        <v>Torsten Andersson</v>
      </c>
      <c r="E49" s="494">
        <f>'Resultat Finaler'!Y49</f>
        <v>10</v>
      </c>
      <c r="F49" s="495">
        <f>'Resultat Finaler'!Z49</f>
        <v>1</v>
      </c>
      <c r="G49" s="334"/>
      <c r="H49" s="387"/>
      <c r="I49" s="503"/>
      <c r="J49" s="387"/>
      <c r="K49" s="503"/>
    </row>
    <row r="50" spans="1:11" ht="12.75">
      <c r="A50" s="433"/>
      <c r="B50" s="96">
        <f>'Resultat Snörakan'!B63</f>
        <v>57</v>
      </c>
      <c r="C50" s="374" t="str">
        <f>'Resultat Snörakan'!C63</f>
        <v>Erene Hedin</v>
      </c>
      <c r="D50" s="432" t="str">
        <f>'Resultat Snörakan'!D63</f>
        <v>Thord Eriksson</v>
      </c>
      <c r="E50" s="390">
        <f>'Resultat Finaler'!Y50</f>
        <v>396</v>
      </c>
      <c r="F50" s="391">
        <f>'Resultat Finaler'!Z50</f>
        <v>8</v>
      </c>
      <c r="G50" s="334"/>
      <c r="H50" s="387"/>
      <c r="I50" s="503"/>
      <c r="J50" s="387"/>
      <c r="K50" s="503"/>
    </row>
    <row r="51" spans="1:11" ht="12.75">
      <c r="A51" s="433"/>
      <c r="B51" s="96">
        <f>'Resultat Snörakan'!B64</f>
        <v>0</v>
      </c>
      <c r="C51" s="374">
        <f>'Resultat Snörakan'!C64</f>
        <v>0</v>
      </c>
      <c r="D51" s="432">
        <f>'Resultat Snörakan'!D64</f>
        <v>0</v>
      </c>
      <c r="E51" s="390">
        <f>'Resultat Finaler'!Y51</f>
        <v>396</v>
      </c>
      <c r="F51" s="391">
        <f>'Resultat Finaler'!Z51</f>
        <v>8</v>
      </c>
      <c r="G51" s="334"/>
      <c r="H51" s="387"/>
      <c r="I51" s="503"/>
      <c r="J51" s="387"/>
      <c r="K51" s="503"/>
    </row>
    <row r="52" spans="1:11" ht="12.75">
      <c r="A52" s="433"/>
      <c r="B52" s="96">
        <f>'Resultat Snörakan'!B65</f>
        <v>0</v>
      </c>
      <c r="C52" s="374">
        <f>'Resultat Snörakan'!C65</f>
        <v>0</v>
      </c>
      <c r="D52" s="432">
        <f>'Resultat Snörakan'!D65</f>
        <v>0</v>
      </c>
      <c r="E52" s="369">
        <f>'Resultat Finaler'!Y52</f>
        <v>396</v>
      </c>
      <c r="F52" s="370">
        <f>'Resultat Finaler'!Z52</f>
        <v>8</v>
      </c>
      <c r="G52" s="334"/>
      <c r="H52" s="387"/>
      <c r="I52" s="503"/>
      <c r="J52" s="387"/>
      <c r="K52" s="503"/>
    </row>
    <row r="53" spans="1:11" ht="13.5" thickBot="1">
      <c r="A53" s="434"/>
      <c r="B53" s="97">
        <f>'Resultat Snörakan'!B66</f>
        <v>0</v>
      </c>
      <c r="C53" s="376">
        <f>'Resultat Snörakan'!C66</f>
        <v>0</v>
      </c>
      <c r="D53" s="412">
        <f>'Resultat Snörakan'!D66</f>
        <v>0</v>
      </c>
      <c r="E53" s="378">
        <f>'Resultat Finaler'!Y53</f>
        <v>396</v>
      </c>
      <c r="F53" s="379">
        <f>'Resultat Finaler'!Z53</f>
        <v>8</v>
      </c>
      <c r="G53" s="334"/>
      <c r="H53" s="387"/>
      <c r="I53" s="503"/>
      <c r="J53" s="387"/>
      <c r="K53" s="503"/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28125" style="0" customWidth="1"/>
    <col min="2" max="2" width="5.28125" style="273" customWidth="1"/>
    <col min="3" max="3" width="20.140625" style="0" customWidth="1"/>
    <col min="4" max="4" width="16.7109375" style="0" customWidth="1"/>
    <col min="5" max="5" width="6.28125" style="0" customWidth="1"/>
    <col min="6" max="6" width="4.8515625" style="0" customWidth="1"/>
    <col min="7" max="7" width="3.421875" style="6" customWidth="1"/>
    <col min="8" max="8" width="6.00390625" style="43" customWidth="1"/>
    <col min="9" max="9" width="4.00390625" style="501" customWidth="1"/>
    <col min="10" max="10" width="5.00390625" style="43" customWidth="1"/>
    <col min="11" max="11" width="3.8515625" style="501" customWidth="1"/>
    <col min="12" max="12" width="2.7109375" style="43" customWidth="1"/>
  </cols>
  <sheetData>
    <row r="1" spans="1:12" s="366" customFormat="1" ht="15.75">
      <c r="A1" s="90" t="s">
        <v>109</v>
      </c>
      <c r="B1" s="135"/>
      <c r="D1" s="1">
        <f>Beskrivning!C1</f>
        <v>2016</v>
      </c>
      <c r="G1" s="365"/>
      <c r="H1" s="499"/>
      <c r="I1" s="500"/>
      <c r="J1" s="499"/>
      <c r="K1" s="500"/>
      <c r="L1" s="499"/>
    </row>
    <row r="2" spans="6:8" ht="12" customHeight="1" thickBot="1">
      <c r="F2" s="6"/>
      <c r="H2" s="489"/>
    </row>
    <row r="3" spans="1:12" s="3" customFormat="1" ht="12.75">
      <c r="A3" s="23"/>
      <c r="B3" s="102"/>
      <c r="C3" s="23"/>
      <c r="D3" s="24"/>
      <c r="E3" s="304" t="s">
        <v>20</v>
      </c>
      <c r="F3" s="299" t="s">
        <v>72</v>
      </c>
      <c r="G3" s="29"/>
      <c r="H3" s="502"/>
      <c r="I3" s="120"/>
      <c r="J3" s="19"/>
      <c r="K3" s="120"/>
      <c r="L3" s="44"/>
    </row>
    <row r="4" spans="1:12" ht="12.75">
      <c r="A4" s="5"/>
      <c r="B4" s="98" t="s">
        <v>61</v>
      </c>
      <c r="C4" s="5"/>
      <c r="D4" s="6"/>
      <c r="E4" s="305" t="s">
        <v>40</v>
      </c>
      <c r="F4" s="55" t="s">
        <v>73</v>
      </c>
      <c r="G4" s="12"/>
      <c r="H4" s="19"/>
      <c r="I4" s="174"/>
      <c r="J4" s="19"/>
      <c r="K4" s="174"/>
      <c r="L4" s="19"/>
    </row>
    <row r="5" spans="1:12" ht="13.5" thickBot="1">
      <c r="A5" s="103" t="s">
        <v>45</v>
      </c>
      <c r="B5" s="99" t="s">
        <v>74</v>
      </c>
      <c r="C5" s="82" t="s">
        <v>69</v>
      </c>
      <c r="D5" s="29" t="s">
        <v>70</v>
      </c>
      <c r="E5" s="306" t="s">
        <v>85</v>
      </c>
      <c r="F5" s="300" t="s">
        <v>71</v>
      </c>
      <c r="G5" s="12"/>
      <c r="H5" s="19"/>
      <c r="I5" s="174"/>
      <c r="J5" s="19"/>
      <c r="K5" s="174"/>
      <c r="L5" s="19"/>
    </row>
    <row r="6" spans="1:12" s="51" customFormat="1" ht="12.75">
      <c r="A6" s="102" t="s">
        <v>21</v>
      </c>
      <c r="B6" s="95">
        <f>'Resultat Snörakan'!B8</f>
        <v>1</v>
      </c>
      <c r="C6" s="367" t="str">
        <f>'Resultat Snörakan'!C8</f>
        <v>Lena Serrander</v>
      </c>
      <c r="D6" s="368" t="str">
        <f>'Resultat Snörakan'!D8</f>
        <v>Jan Serrander</v>
      </c>
      <c r="E6" s="369">
        <f>'Resultat Finaler'!AF6</f>
        <v>14</v>
      </c>
      <c r="F6" s="370">
        <f>'Resultat Finaler'!AG6</f>
        <v>3</v>
      </c>
      <c r="G6" s="334"/>
      <c r="H6" s="387"/>
      <c r="I6" s="503"/>
      <c r="J6" s="387"/>
      <c r="K6" s="503"/>
      <c r="L6" s="387"/>
    </row>
    <row r="7" spans="1:12" s="51" customFormat="1" ht="12.75">
      <c r="A7" s="98" t="s">
        <v>22</v>
      </c>
      <c r="B7" s="96">
        <f>'Resultat Snörakan'!B9</f>
        <v>2</v>
      </c>
      <c r="C7" s="374" t="str">
        <f>'Resultat Snörakan'!C9</f>
        <v>Annika Carlsson</v>
      </c>
      <c r="D7" s="375" t="str">
        <f>'Resultat Snörakan'!D9</f>
        <v>Christian Götmar</v>
      </c>
      <c r="E7" s="369">
        <f>'Resultat Finaler'!AF7</f>
        <v>396</v>
      </c>
      <c r="F7" s="370">
        <f>'Resultat Finaler'!AG7</f>
        <v>9</v>
      </c>
      <c r="G7" s="334"/>
      <c r="H7" s="387"/>
      <c r="I7" s="503"/>
      <c r="J7" s="387"/>
      <c r="K7" s="503"/>
      <c r="L7" s="387"/>
    </row>
    <row r="8" spans="1:12" s="51" customFormat="1" ht="12.75">
      <c r="A8" s="98" t="s">
        <v>23</v>
      </c>
      <c r="B8" s="117">
        <f>'Resultat Snörakan'!B10</f>
        <v>3</v>
      </c>
      <c r="C8" s="374" t="str">
        <f>'Resultat Snörakan'!C10</f>
        <v>Elisabeth Carlsson</v>
      </c>
      <c r="D8" s="375" t="str">
        <f>'Resultat Snörakan'!D10</f>
        <v>Daniel Carlsson</v>
      </c>
      <c r="E8" s="369">
        <f>'Resultat Finaler'!AF8</f>
        <v>29</v>
      </c>
      <c r="F8" s="370">
        <f>'Resultat Finaler'!AG8</f>
        <v>8</v>
      </c>
      <c r="G8" s="334"/>
      <c r="H8" s="387"/>
      <c r="I8" s="503"/>
      <c r="J8" s="387"/>
      <c r="K8" s="503"/>
      <c r="L8" s="387"/>
    </row>
    <row r="9" spans="1:12" s="51" customFormat="1" ht="12.75">
      <c r="A9" s="98" t="s">
        <v>24</v>
      </c>
      <c r="B9" s="117">
        <f>'Resultat Snörakan'!B11</f>
        <v>4</v>
      </c>
      <c r="C9" s="374" t="str">
        <f>'Resultat Snörakan'!C11</f>
        <v>Katja Fabian</v>
      </c>
      <c r="D9" s="375" t="str">
        <f>'Resultat Snörakan'!D11</f>
        <v>Ingrid Mårtensson</v>
      </c>
      <c r="E9" s="369">
        <f>'Resultat Finaler'!AF9</f>
        <v>396</v>
      </c>
      <c r="F9" s="370">
        <f>'Resultat Finaler'!AG9</f>
        <v>9</v>
      </c>
      <c r="G9" s="334"/>
      <c r="H9" s="387"/>
      <c r="I9" s="503"/>
      <c r="J9" s="387"/>
      <c r="K9" s="503"/>
      <c r="L9" s="387"/>
    </row>
    <row r="10" spans="1:12" s="51" customFormat="1" ht="12.75">
      <c r="A10" s="98" t="s">
        <v>25</v>
      </c>
      <c r="B10" s="117">
        <f>'Resultat Snörakan'!B12</f>
        <v>5</v>
      </c>
      <c r="C10" s="374" t="str">
        <f>'Resultat Snörakan'!C12</f>
        <v>Madelen Ehlis</v>
      </c>
      <c r="D10" s="375" t="str">
        <f>'Resultat Snörakan'!D12</f>
        <v>Bo Ehlis</v>
      </c>
      <c r="E10" s="369">
        <f>'Resultat Finaler'!AF10</f>
        <v>19</v>
      </c>
      <c r="F10" s="370">
        <f>'Resultat Finaler'!AG10</f>
        <v>5</v>
      </c>
      <c r="G10" s="334"/>
      <c r="H10" s="387"/>
      <c r="I10" s="503"/>
      <c r="J10" s="387"/>
      <c r="K10" s="503"/>
      <c r="L10" s="387"/>
    </row>
    <row r="11" spans="1:12" s="51" customFormat="1" ht="12.75">
      <c r="A11" s="98" t="s">
        <v>26</v>
      </c>
      <c r="B11" s="117">
        <f>'Resultat Snörakan'!B13</f>
        <v>6</v>
      </c>
      <c r="C11" s="374" t="str">
        <f>'Resultat Snörakan'!C13</f>
        <v>Malin Frelin</v>
      </c>
      <c r="D11" s="375" t="str">
        <f>'Resultat Snörakan'!D13</f>
        <v>Emil Wintercorn</v>
      </c>
      <c r="E11" s="369">
        <f>'Resultat Finaler'!AF11</f>
        <v>396</v>
      </c>
      <c r="F11" s="370">
        <f>'Resultat Finaler'!AG11</f>
        <v>9</v>
      </c>
      <c r="G11" s="334"/>
      <c r="H11" s="387"/>
      <c r="I11" s="503"/>
      <c r="J11" s="387"/>
      <c r="K11" s="503"/>
      <c r="L11" s="387"/>
    </row>
    <row r="12" spans="1:12" s="51" customFormat="1" ht="12.75">
      <c r="A12" s="98" t="s">
        <v>22</v>
      </c>
      <c r="B12" s="491">
        <f>'Resultat Snörakan'!B14</f>
        <v>7</v>
      </c>
      <c r="C12" s="471" t="str">
        <f>'Resultat Snörakan'!C14</f>
        <v>Carina Holmberg</v>
      </c>
      <c r="D12" s="492" t="str">
        <f>'Resultat Snörakan'!D14</f>
        <v>Jonas Carlsson</v>
      </c>
      <c r="E12" s="473">
        <f>'Resultat Finaler'!AF12</f>
        <v>9</v>
      </c>
      <c r="F12" s="474">
        <f>'Resultat Finaler'!AG12</f>
        <v>1</v>
      </c>
      <c r="G12" s="334"/>
      <c r="H12" s="387"/>
      <c r="I12" s="503"/>
      <c r="J12" s="387"/>
      <c r="K12" s="503"/>
      <c r="L12" s="387"/>
    </row>
    <row r="13" spans="1:12" s="51" customFormat="1" ht="12.75">
      <c r="A13" s="98" t="s">
        <v>26</v>
      </c>
      <c r="B13" s="117">
        <f>'Resultat Snörakan'!B15</f>
        <v>8</v>
      </c>
      <c r="C13" s="374" t="str">
        <f>'Resultat Snörakan'!C15</f>
        <v>Åsa Thulin</v>
      </c>
      <c r="D13" s="375" t="str">
        <f>'Resultat Snörakan'!D15</f>
        <v>Mikael Magnusson</v>
      </c>
      <c r="E13" s="369">
        <f>'Resultat Finaler'!AF13</f>
        <v>396</v>
      </c>
      <c r="F13" s="370">
        <f>'Resultat Finaler'!AG13</f>
        <v>9</v>
      </c>
      <c r="G13" s="334"/>
      <c r="H13" s="387"/>
      <c r="I13" s="503"/>
      <c r="J13" s="387"/>
      <c r="K13" s="503"/>
      <c r="L13" s="387"/>
    </row>
    <row r="14" spans="1:12" s="51" customFormat="1" ht="12.75">
      <c r="A14" s="98"/>
      <c r="B14" s="117">
        <f>'Resultat Snörakan'!B16</f>
        <v>9</v>
      </c>
      <c r="C14" s="374" t="str">
        <f>'Resultat Snörakan'!C16</f>
        <v>Marina Viström</v>
      </c>
      <c r="D14" s="375" t="str">
        <f>'Resultat Snörakan'!D16</f>
        <v>Elena Lantz</v>
      </c>
      <c r="E14" s="369">
        <f>'Resultat Finaler'!AF14</f>
        <v>396</v>
      </c>
      <c r="F14" s="370">
        <f>'Resultat Finaler'!AG14</f>
        <v>9</v>
      </c>
      <c r="G14" s="334"/>
      <c r="H14" s="387"/>
      <c r="I14" s="503"/>
      <c r="J14" s="387"/>
      <c r="K14" s="503"/>
      <c r="L14" s="387"/>
    </row>
    <row r="15" spans="1:12" s="51" customFormat="1" ht="12.75">
      <c r="A15" s="98" t="s">
        <v>31</v>
      </c>
      <c r="B15" s="117">
        <f>'Resultat Snörakan'!B17</f>
        <v>10</v>
      </c>
      <c r="C15" s="374" t="str">
        <f>'Resultat Snörakan'!C17</f>
        <v>Josefin Brandén</v>
      </c>
      <c r="D15" s="375" t="str">
        <f>'Resultat Snörakan'!D17</f>
        <v>Samuel Carlsson</v>
      </c>
      <c r="E15" s="369">
        <f>'Resultat Finaler'!AF15</f>
        <v>396</v>
      </c>
      <c r="F15" s="370">
        <f>'Resultat Finaler'!AG15</f>
        <v>9</v>
      </c>
      <c r="G15" s="334"/>
      <c r="H15" s="387"/>
      <c r="I15" s="503"/>
      <c r="J15" s="387"/>
      <c r="K15" s="503"/>
      <c r="L15" s="387"/>
    </row>
    <row r="16" spans="1:12" s="51" customFormat="1" ht="12.75">
      <c r="A16" s="98" t="s">
        <v>33</v>
      </c>
      <c r="B16" s="117">
        <f>'Resultat Snörakan'!B18</f>
        <v>11</v>
      </c>
      <c r="C16" s="374" t="str">
        <f>'Resultat Snörakan'!C18</f>
        <v>Katarina Nivert</v>
      </c>
      <c r="D16" s="375" t="str">
        <f>'Resultat Snörakan'!D18</f>
        <v>Anders Öström</v>
      </c>
      <c r="E16" s="369">
        <f>'Resultat Finaler'!AF16</f>
        <v>26</v>
      </c>
      <c r="F16" s="370">
        <f>'Resultat Finaler'!AG16</f>
        <v>7</v>
      </c>
      <c r="G16" s="334"/>
      <c r="H16" s="387"/>
      <c r="I16" s="503"/>
      <c r="J16" s="387"/>
      <c r="K16" s="503"/>
      <c r="L16" s="387"/>
    </row>
    <row r="17" spans="1:12" s="51" customFormat="1" ht="12.75">
      <c r="A17" s="98" t="s">
        <v>115</v>
      </c>
      <c r="B17" s="117">
        <f>'Resultat Snörakan'!B19</f>
        <v>12</v>
      </c>
      <c r="C17" s="374" t="str">
        <f>'Resultat Snörakan'!C19</f>
        <v>Sofia Carlsson-Jönsson</v>
      </c>
      <c r="D17" s="375" t="str">
        <f>'Resultat Snörakan'!D19</f>
        <v>Linus Carlsson</v>
      </c>
      <c r="E17" s="369">
        <f>'Resultat Finaler'!AF17</f>
        <v>396</v>
      </c>
      <c r="F17" s="370">
        <f>'Resultat Finaler'!AG17</f>
        <v>9</v>
      </c>
      <c r="G17" s="334"/>
      <c r="H17" s="387"/>
      <c r="I17" s="503"/>
      <c r="J17" s="387"/>
      <c r="K17" s="503"/>
      <c r="L17" s="387"/>
    </row>
    <row r="18" spans="1:12" s="51" customFormat="1" ht="12.75">
      <c r="A18" s="98" t="s">
        <v>21</v>
      </c>
      <c r="B18" s="117">
        <f>'Resultat Snörakan'!B20</f>
        <v>13</v>
      </c>
      <c r="C18" s="374" t="str">
        <f>'Resultat Snörakan'!C20</f>
        <v>Anna-Carin Lindquist</v>
      </c>
      <c r="D18" s="375" t="str">
        <f>'Resultat Snörakan'!D20</f>
        <v>Jörgen Nilsson</v>
      </c>
      <c r="E18" s="369">
        <f>'Resultat Finaler'!AF18</f>
        <v>21</v>
      </c>
      <c r="F18" s="370">
        <f>'Resultat Finaler'!AG18</f>
        <v>6</v>
      </c>
      <c r="G18" s="334"/>
      <c r="H18" s="387"/>
      <c r="I18" s="503"/>
      <c r="J18" s="387"/>
      <c r="K18" s="503"/>
      <c r="L18" s="387"/>
    </row>
    <row r="19" spans="1:12" s="51" customFormat="1" ht="12.75">
      <c r="A19" s="98"/>
      <c r="B19" s="117">
        <f>'Resultat Snörakan'!B21</f>
        <v>14</v>
      </c>
      <c r="C19" s="374" t="str">
        <f>'Resultat Snörakan'!C21</f>
        <v>Ellen Engblom</v>
      </c>
      <c r="D19" s="375" t="str">
        <f>'Resultat Snörakan'!D21</f>
        <v>Johannes Leffler</v>
      </c>
      <c r="E19" s="369">
        <f>'Resultat Finaler'!AF19</f>
        <v>15</v>
      </c>
      <c r="F19" s="370">
        <f>'Resultat Finaler'!AG19</f>
        <v>4</v>
      </c>
      <c r="G19" s="334"/>
      <c r="H19" s="387"/>
      <c r="I19" s="503"/>
      <c r="J19" s="387"/>
      <c r="K19" s="503"/>
      <c r="L19" s="387"/>
    </row>
    <row r="20" spans="1:12" s="51" customFormat="1" ht="12.75">
      <c r="A20" s="98"/>
      <c r="B20" s="117">
        <f>'Resultat Snörakan'!B22</f>
        <v>15</v>
      </c>
      <c r="C20" s="374" t="str">
        <f>'Resultat Snörakan'!C22</f>
        <v>Unn Ekman</v>
      </c>
      <c r="D20" s="375" t="str">
        <f>'Resultat Snörakan'!D22</f>
        <v>Björn Persson</v>
      </c>
      <c r="E20" s="369">
        <f>'Resultat Finaler'!AF20</f>
        <v>396</v>
      </c>
      <c r="F20" s="370">
        <f>'Resultat Finaler'!AG20</f>
        <v>9</v>
      </c>
      <c r="G20" s="334"/>
      <c r="H20" s="387"/>
      <c r="I20" s="503"/>
      <c r="J20" s="387"/>
      <c r="K20" s="503"/>
      <c r="L20" s="387"/>
    </row>
    <row r="21" spans="1:12" s="51" customFormat="1" ht="12.75">
      <c r="A21" s="98"/>
      <c r="B21" s="117">
        <f>'Resultat Snörakan'!B23</f>
        <v>16</v>
      </c>
      <c r="C21" s="374" t="str">
        <f>'Resultat Snörakan'!C23</f>
        <v>Elvira Svartgren</v>
      </c>
      <c r="D21" s="375" t="str">
        <f>'Resultat Snörakan'!D23</f>
        <v>Daniel Thörnqvist</v>
      </c>
      <c r="E21" s="369">
        <f>'Resultat Finaler'!AF21</f>
        <v>396</v>
      </c>
      <c r="F21" s="370">
        <f>'Resultat Finaler'!AG21</f>
        <v>9</v>
      </c>
      <c r="G21" s="334"/>
      <c r="H21" s="387"/>
      <c r="I21" s="503"/>
      <c r="J21" s="387"/>
      <c r="K21" s="503"/>
      <c r="L21" s="387"/>
    </row>
    <row r="22" spans="1:12" s="51" customFormat="1" ht="12.75">
      <c r="A22" s="98"/>
      <c r="B22" s="117">
        <f>'Resultat Snörakan'!B24</f>
        <v>17</v>
      </c>
      <c r="C22" s="374" t="str">
        <f>'Resultat Snörakan'!C24</f>
        <v>Linnea Lindström</v>
      </c>
      <c r="D22" s="375" t="str">
        <f>'Resultat Snörakan'!D24</f>
        <v>Mikael Möllerskog</v>
      </c>
      <c r="E22" s="369">
        <f>'Resultat Finaler'!AF22</f>
        <v>396</v>
      </c>
      <c r="F22" s="370">
        <f>'Resultat Finaler'!AG22</f>
        <v>9</v>
      </c>
      <c r="G22" s="334"/>
      <c r="H22" s="387"/>
      <c r="I22" s="503"/>
      <c r="J22" s="387"/>
      <c r="K22" s="503"/>
      <c r="L22" s="387"/>
    </row>
    <row r="23" spans="1:12" s="51" customFormat="1" ht="12.75">
      <c r="A23" s="98"/>
      <c r="B23" s="117">
        <f>'Resultat Snörakan'!B25</f>
        <v>18</v>
      </c>
      <c r="C23" s="374" t="str">
        <f>'Resultat Snörakan'!C25</f>
        <v>Yvonne Engblom</v>
      </c>
      <c r="D23" s="375" t="str">
        <f>'Resultat Snörakan'!D25</f>
        <v>Margareta Uhlin</v>
      </c>
      <c r="E23" s="369">
        <f>'Resultat Finaler'!AF23</f>
        <v>11</v>
      </c>
      <c r="F23" s="370">
        <f>'Resultat Finaler'!AG23</f>
        <v>2</v>
      </c>
      <c r="G23" s="334"/>
      <c r="H23" s="387"/>
      <c r="I23" s="503"/>
      <c r="J23" s="387"/>
      <c r="K23" s="503"/>
      <c r="L23" s="387"/>
    </row>
    <row r="24" spans="1:12" s="51" customFormat="1" ht="12.75">
      <c r="A24" s="98"/>
      <c r="B24" s="117">
        <f>'Resultat Snörakan'!B26</f>
        <v>0</v>
      </c>
      <c r="C24" s="374">
        <f>'Resultat Snörakan'!C26</f>
        <v>0</v>
      </c>
      <c r="D24" s="375">
        <f>'Resultat Snörakan'!D26</f>
        <v>0</v>
      </c>
      <c r="E24" s="369">
        <f>'Resultat Finaler'!AF24</f>
        <v>396</v>
      </c>
      <c r="F24" s="370">
        <f>'Resultat Finaler'!AG24</f>
        <v>9</v>
      </c>
      <c r="G24" s="334"/>
      <c r="H24" s="387"/>
      <c r="I24" s="503"/>
      <c r="J24" s="387"/>
      <c r="K24" s="503"/>
      <c r="L24" s="387"/>
    </row>
    <row r="25" spans="1:12" s="51" customFormat="1" ht="13.5" thickBot="1">
      <c r="A25" s="99"/>
      <c r="B25" s="99">
        <f>'Resultat Snörakan'!B27</f>
        <v>0</v>
      </c>
      <c r="C25" s="376">
        <f>'Resultat Snörakan'!C27</f>
        <v>0</v>
      </c>
      <c r="D25" s="377">
        <f>'Resultat Snörakan'!D27</f>
        <v>0</v>
      </c>
      <c r="E25" s="378">
        <f>'Resultat Finaler'!AF25</f>
        <v>396</v>
      </c>
      <c r="F25" s="379">
        <f>'Resultat Finaler'!AG25</f>
        <v>9</v>
      </c>
      <c r="G25" s="334"/>
      <c r="H25" s="387"/>
      <c r="I25" s="503"/>
      <c r="J25" s="387"/>
      <c r="K25" s="503"/>
      <c r="L25" s="387"/>
    </row>
    <row r="26" spans="1:12" s="334" customFormat="1" ht="3.75" customHeight="1" thickBot="1">
      <c r="A26" s="66"/>
      <c r="B26" s="66"/>
      <c r="C26" s="381"/>
      <c r="D26" s="381"/>
      <c r="E26" s="382"/>
      <c r="F26" s="380"/>
      <c r="H26" s="387"/>
      <c r="I26" s="503"/>
      <c r="J26" s="387"/>
      <c r="K26" s="503"/>
      <c r="L26" s="387"/>
    </row>
    <row r="27" spans="1:12" s="51" customFormat="1" ht="12.75">
      <c r="A27" s="345" t="s">
        <v>27</v>
      </c>
      <c r="B27" s="95">
        <f>'Resultat Snörakan'!B35</f>
        <v>30</v>
      </c>
      <c r="C27" s="367" t="str">
        <f>'Resultat Snörakan'!C35</f>
        <v>Signe Öström-Nivert</v>
      </c>
      <c r="D27" s="373" t="str">
        <f>'Resultat Snörakan'!D35</f>
        <v>Tod Ekman</v>
      </c>
      <c r="E27" s="371">
        <f>'Resultat Finaler'!AF27</f>
        <v>8</v>
      </c>
      <c r="F27" s="372">
        <f>'Resultat Finaler'!AG27</f>
        <v>2</v>
      </c>
      <c r="G27" s="334"/>
      <c r="H27" s="387"/>
      <c r="I27" s="503"/>
      <c r="J27" s="387"/>
      <c r="K27" s="503"/>
      <c r="L27" s="387"/>
    </row>
    <row r="28" spans="1:12" s="389" customFormat="1" ht="12.75">
      <c r="A28" s="346" t="s">
        <v>23</v>
      </c>
      <c r="B28" s="470">
        <f>'Resultat Snörakan'!B36</f>
        <v>31</v>
      </c>
      <c r="C28" s="471" t="str">
        <f>'Resultat Snörakan'!C36</f>
        <v>Elin Borg</v>
      </c>
      <c r="D28" s="472" t="str">
        <f>'Resultat Snörakan'!D36</f>
        <v>Ellen Ekstav</v>
      </c>
      <c r="E28" s="473">
        <f>'Resultat Finaler'!AF28</f>
        <v>4</v>
      </c>
      <c r="F28" s="474">
        <f>'Resultat Finaler'!AG28</f>
        <v>1</v>
      </c>
      <c r="G28" s="387"/>
      <c r="H28" s="387"/>
      <c r="I28" s="503"/>
      <c r="J28" s="387"/>
      <c r="K28" s="503"/>
      <c r="L28" s="387"/>
    </row>
    <row r="29" spans="1:12" s="389" customFormat="1" ht="12.75">
      <c r="A29" s="346" t="s">
        <v>28</v>
      </c>
      <c r="B29" s="477">
        <f>'Resultat Snörakan'!B37</f>
        <v>32</v>
      </c>
      <c r="C29" s="475" t="str">
        <f>'Resultat Snörakan'!C37</f>
        <v>Frida Ekstav</v>
      </c>
      <c r="D29" s="476" t="str">
        <f>'Resultat Snörakan'!D37</f>
        <v>Filip Carlsson</v>
      </c>
      <c r="E29" s="390">
        <f>'Resultat Finaler'!AF29</f>
        <v>396</v>
      </c>
      <c r="F29" s="391">
        <f>'Resultat Finaler'!AG29</f>
        <v>5</v>
      </c>
      <c r="G29" s="387"/>
      <c r="H29" s="387"/>
      <c r="I29" s="503"/>
      <c r="J29" s="387"/>
      <c r="K29" s="503"/>
      <c r="L29" s="387"/>
    </row>
    <row r="30" spans="1:12" s="389" customFormat="1" ht="12.75">
      <c r="A30" s="346" t="s">
        <v>29</v>
      </c>
      <c r="B30" s="117">
        <f>'Resultat Snörakan'!B38</f>
        <v>33</v>
      </c>
      <c r="C30" s="385" t="str">
        <f>'Resultat Snörakan'!C38</f>
        <v>Sofia Vanhala</v>
      </c>
      <c r="D30" s="386" t="str">
        <f>'Resultat Snörakan'!D38</f>
        <v>Henning Lindqvist</v>
      </c>
      <c r="E30" s="390">
        <f>'Resultat Finaler'!AF30</f>
        <v>16</v>
      </c>
      <c r="F30" s="391">
        <f>'Resultat Finaler'!AG30</f>
        <v>4</v>
      </c>
      <c r="G30" s="387"/>
      <c r="H30" s="387"/>
      <c r="I30" s="503"/>
      <c r="J30" s="387"/>
      <c r="K30" s="503"/>
      <c r="L30" s="387"/>
    </row>
    <row r="31" spans="1:12" s="389" customFormat="1" ht="12.75">
      <c r="A31" s="346"/>
      <c r="B31" s="117">
        <f>'Resultat Snörakan'!B39</f>
        <v>34</v>
      </c>
      <c r="C31" s="385" t="str">
        <f>'Resultat Snörakan'!C39</f>
        <v>Hedvig Lindqvist</v>
      </c>
      <c r="D31" s="386" t="str">
        <f>'Resultat Snörakan'!D39</f>
        <v>Frida Ekstav</v>
      </c>
      <c r="E31" s="390">
        <f>'Resultat Finaler'!AF31</f>
        <v>12</v>
      </c>
      <c r="F31" s="391">
        <f>'Resultat Finaler'!AG31</f>
        <v>3</v>
      </c>
      <c r="G31" s="387"/>
      <c r="H31" s="387"/>
      <c r="I31" s="503"/>
      <c r="J31" s="387"/>
      <c r="K31" s="503"/>
      <c r="L31" s="387"/>
    </row>
    <row r="32" spans="1:12" s="51" customFormat="1" ht="12.75">
      <c r="A32" s="346" t="s">
        <v>116</v>
      </c>
      <c r="B32" s="117">
        <f>'Resultat Snörakan'!B40</f>
        <v>0</v>
      </c>
      <c r="C32" s="392">
        <f>'Resultat Snörakan'!C40</f>
        <v>0</v>
      </c>
      <c r="D32" s="393">
        <f>'Resultat Snörakan'!D40</f>
        <v>0</v>
      </c>
      <c r="E32" s="390">
        <f>'Resultat Finaler'!AF32</f>
        <v>396</v>
      </c>
      <c r="F32" s="391">
        <f>'Resultat Finaler'!AG32</f>
        <v>5</v>
      </c>
      <c r="G32" s="334"/>
      <c r="H32" s="387"/>
      <c r="I32" s="503"/>
      <c r="J32" s="387"/>
      <c r="K32" s="503"/>
      <c r="L32" s="387"/>
    </row>
    <row r="33" spans="1:12" s="51" customFormat="1" ht="12.75">
      <c r="A33" s="346" t="s">
        <v>25</v>
      </c>
      <c r="B33" s="117">
        <f>'Resultat Snörakan'!B41</f>
        <v>0</v>
      </c>
      <c r="C33" s="392">
        <f>'Resultat Snörakan'!C41</f>
        <v>0</v>
      </c>
      <c r="D33" s="393">
        <f>'Resultat Snörakan'!D41</f>
        <v>0</v>
      </c>
      <c r="E33" s="390">
        <f>'Resultat Finaler'!AF33</f>
        <v>396</v>
      </c>
      <c r="F33" s="391">
        <f>'Resultat Finaler'!AG33</f>
        <v>5</v>
      </c>
      <c r="G33" s="334"/>
      <c r="H33" s="387"/>
      <c r="I33" s="503"/>
      <c r="J33" s="387"/>
      <c r="K33" s="503"/>
      <c r="L33" s="387"/>
    </row>
    <row r="34" spans="1:12" s="51" customFormat="1" ht="12.75">
      <c r="A34" s="346" t="s">
        <v>115</v>
      </c>
      <c r="B34" s="117">
        <f>'Resultat Snörakan'!B42</f>
        <v>0</v>
      </c>
      <c r="C34" s="392">
        <f>'Resultat Snörakan'!C42</f>
        <v>0</v>
      </c>
      <c r="D34" s="393">
        <f>'Resultat Snörakan'!D42</f>
        <v>0</v>
      </c>
      <c r="E34" s="390">
        <f>'Resultat Finaler'!AF34</f>
        <v>396</v>
      </c>
      <c r="F34" s="391">
        <f>'Resultat Finaler'!AG34</f>
        <v>5</v>
      </c>
      <c r="G34" s="334"/>
      <c r="H34" s="387"/>
      <c r="I34" s="503"/>
      <c r="J34" s="387"/>
      <c r="K34" s="503"/>
      <c r="L34" s="387"/>
    </row>
    <row r="35" spans="1:12" s="51" customFormat="1" ht="12.75">
      <c r="A35" s="346" t="s">
        <v>117</v>
      </c>
      <c r="B35" s="96">
        <f>'Resultat Snörakan'!B43</f>
        <v>0</v>
      </c>
      <c r="C35" s="395">
        <f>'Resultat Snörakan'!C43</f>
        <v>0</v>
      </c>
      <c r="D35" s="396">
        <f>'Resultat Snörakan'!D43</f>
        <v>0</v>
      </c>
      <c r="E35" s="397">
        <f>'Resultat Finaler'!AF35</f>
        <v>396</v>
      </c>
      <c r="F35" s="57">
        <f>'Resultat Finaler'!AG35</f>
        <v>5</v>
      </c>
      <c r="G35" s="334"/>
      <c r="H35" s="387"/>
      <c r="I35" s="503"/>
      <c r="J35" s="387"/>
      <c r="K35" s="503"/>
      <c r="L35" s="387"/>
    </row>
    <row r="36" spans="1:12" s="51" customFormat="1" ht="13.5" thickBot="1">
      <c r="A36" s="364" t="s">
        <v>33</v>
      </c>
      <c r="B36" s="99">
        <f>'Resultat Snörakan'!B44</f>
        <v>0</v>
      </c>
      <c r="C36" s="376">
        <f>'Resultat Snörakan'!C44</f>
        <v>0</v>
      </c>
      <c r="D36" s="377">
        <f>'Resultat Snörakan'!D44</f>
        <v>0</v>
      </c>
      <c r="E36" s="378">
        <f>'Resultat Finaler'!AF36</f>
        <v>396</v>
      </c>
      <c r="F36" s="401">
        <f>'Resultat Finaler'!AG36</f>
        <v>5</v>
      </c>
      <c r="G36" s="402"/>
      <c r="H36" s="387"/>
      <c r="I36" s="503"/>
      <c r="J36" s="387"/>
      <c r="K36" s="503"/>
      <c r="L36" s="387"/>
    </row>
    <row r="37" spans="2:12" s="334" customFormat="1" ht="3.75" customHeight="1" thickBot="1">
      <c r="B37" s="94"/>
      <c r="C37" s="403"/>
      <c r="D37" s="403"/>
      <c r="E37" s="382"/>
      <c r="F37" s="383"/>
      <c r="H37" s="387"/>
      <c r="I37" s="503"/>
      <c r="J37" s="387"/>
      <c r="K37" s="503"/>
      <c r="L37" s="387"/>
    </row>
    <row r="38" spans="1:12" s="51" customFormat="1" ht="12.75">
      <c r="A38" s="102" t="s">
        <v>31</v>
      </c>
      <c r="B38" s="95">
        <f>'Resultat Snörakan'!B51</f>
        <v>45</v>
      </c>
      <c r="C38" s="367" t="str">
        <f>'Resultat Snörakan'!C51</f>
        <v>Kristina Andersen</v>
      </c>
      <c r="D38" s="404" t="str">
        <f>'Resultat Snörakan'!D51</f>
        <v>Staffan Dackman</v>
      </c>
      <c r="E38" s="371">
        <f>'Resultat Finaler'!AF38</f>
        <v>13</v>
      </c>
      <c r="F38" s="372">
        <f>'Resultat Finaler'!AG38</f>
        <v>2</v>
      </c>
      <c r="G38" s="334"/>
      <c r="H38" s="387"/>
      <c r="I38" s="503"/>
      <c r="J38" s="387"/>
      <c r="K38" s="503"/>
      <c r="L38" s="387"/>
    </row>
    <row r="39" spans="1:12" s="389" customFormat="1" ht="12.75">
      <c r="A39" s="297" t="s">
        <v>22</v>
      </c>
      <c r="B39" s="315">
        <f>'Resultat Snörakan'!B52</f>
        <v>46</v>
      </c>
      <c r="C39" s="407" t="str">
        <f>'Resultat Snörakan'!C52</f>
        <v>Kristina Elfström</v>
      </c>
      <c r="D39" s="408" t="str">
        <f>'Resultat Snörakan'!D52</f>
        <v>Kurt le Moine</v>
      </c>
      <c r="E39" s="369">
        <f>'Resultat Finaler'!AF39</f>
        <v>16</v>
      </c>
      <c r="F39" s="370">
        <f>'Resultat Finaler'!AG39</f>
        <v>5</v>
      </c>
      <c r="G39" s="387"/>
      <c r="H39" s="387"/>
      <c r="I39" s="503"/>
      <c r="J39" s="387"/>
      <c r="K39" s="503"/>
      <c r="L39" s="387"/>
    </row>
    <row r="40" spans="1:12" s="51" customFormat="1" ht="12.75">
      <c r="A40" s="98" t="s">
        <v>32</v>
      </c>
      <c r="B40" s="96">
        <f>'Resultat Snörakan'!B53</f>
        <v>47</v>
      </c>
      <c r="C40" s="392" t="str">
        <f>'Resultat Snörakan'!C53</f>
        <v>Lena Persson</v>
      </c>
      <c r="D40" s="411" t="str">
        <f>'Resultat Snörakan'!D53</f>
        <v>Börje Persson</v>
      </c>
      <c r="E40" s="390">
        <f>'Resultat Finaler'!AF40</f>
        <v>396</v>
      </c>
      <c r="F40" s="391">
        <f>'Resultat Finaler'!AG40</f>
        <v>7</v>
      </c>
      <c r="G40" s="334"/>
      <c r="H40" s="387"/>
      <c r="I40" s="503"/>
      <c r="J40" s="387"/>
      <c r="K40" s="503"/>
      <c r="L40" s="387"/>
    </row>
    <row r="41" spans="1:12" s="51" customFormat="1" ht="12.75">
      <c r="A41" s="98" t="s">
        <v>22</v>
      </c>
      <c r="B41" s="96">
        <f>'Resultat Snörakan'!B54</f>
        <v>48</v>
      </c>
      <c r="C41" s="392" t="str">
        <f>'Resultat Snörakan'!C54</f>
        <v>Yvonne Engblom</v>
      </c>
      <c r="D41" s="411" t="str">
        <f>'Resultat Snörakan'!D54</f>
        <v>Margareta Uhlin</v>
      </c>
      <c r="E41" s="390">
        <f>'Resultat Finaler'!AF41</f>
        <v>396</v>
      </c>
      <c r="F41" s="391">
        <f>'Resultat Finaler'!AG41</f>
        <v>7</v>
      </c>
      <c r="G41" s="334"/>
      <c r="H41" s="387"/>
      <c r="I41" s="503"/>
      <c r="J41" s="387"/>
      <c r="K41" s="503"/>
      <c r="L41" s="387"/>
    </row>
    <row r="42" spans="1:12" s="51" customFormat="1" ht="12.75">
      <c r="A42" s="98" t="s">
        <v>26</v>
      </c>
      <c r="B42" s="96">
        <f>'Resultat Snörakan'!B55</f>
        <v>49</v>
      </c>
      <c r="C42" s="392" t="str">
        <f>'Resultat Snörakan'!C55</f>
        <v>Lena Johansson</v>
      </c>
      <c r="D42" s="411" t="str">
        <f>'Resultat Snörakan'!D55</f>
        <v>Christer Johansson</v>
      </c>
      <c r="E42" s="390">
        <f>'Resultat Finaler'!AF42</f>
        <v>396</v>
      </c>
      <c r="F42" s="391">
        <f>'Resultat Finaler'!AG42</f>
        <v>7</v>
      </c>
      <c r="G42" s="334"/>
      <c r="H42" s="387"/>
      <c r="I42" s="503"/>
      <c r="J42" s="387"/>
      <c r="K42" s="503"/>
      <c r="L42" s="387"/>
    </row>
    <row r="43" spans="1:12" s="389" customFormat="1" ht="12.75">
      <c r="A43" s="297"/>
      <c r="B43" s="315">
        <f>'Resultat Snörakan'!B56</f>
        <v>50</v>
      </c>
      <c r="C43" s="407" t="str">
        <f>'Resultat Snörakan'!C56</f>
        <v>Agneta Zenkert</v>
      </c>
      <c r="D43" s="408" t="str">
        <f>'Resultat Snörakan'!D56</f>
        <v>Roger Zenkert</v>
      </c>
      <c r="E43" s="390">
        <f>'Resultat Finaler'!AF43</f>
        <v>396</v>
      </c>
      <c r="F43" s="391">
        <f>'Resultat Finaler'!AG43</f>
        <v>7</v>
      </c>
      <c r="G43" s="387"/>
      <c r="H43" s="387"/>
      <c r="I43" s="503"/>
      <c r="J43" s="387"/>
      <c r="K43" s="503"/>
      <c r="L43" s="387"/>
    </row>
    <row r="44" spans="1:12" s="51" customFormat="1" ht="12.75">
      <c r="A44" s="98" t="s">
        <v>31</v>
      </c>
      <c r="B44" s="96">
        <f>'Resultat Snörakan'!B57</f>
        <v>51</v>
      </c>
      <c r="C44" s="392" t="str">
        <f>'Resultat Snörakan'!C57</f>
        <v>Yvonne Brink Svensson</v>
      </c>
      <c r="D44" s="411" t="str">
        <f>'Resultat Snörakan'!D57</f>
        <v>Ewa Fogelfors</v>
      </c>
      <c r="E44" s="390">
        <f>'Resultat Finaler'!AF44</f>
        <v>22</v>
      </c>
      <c r="F44" s="391">
        <f>'Resultat Finaler'!AG44</f>
        <v>6</v>
      </c>
      <c r="G44" s="334"/>
      <c r="H44" s="387"/>
      <c r="I44" s="503"/>
      <c r="J44" s="387"/>
      <c r="K44" s="503"/>
      <c r="L44" s="387"/>
    </row>
    <row r="45" spans="1:12" s="51" customFormat="1" ht="12.75">
      <c r="A45" s="98" t="s">
        <v>33</v>
      </c>
      <c r="B45" s="96">
        <f>'Resultat Snörakan'!B58</f>
        <v>52</v>
      </c>
      <c r="C45" s="392" t="str">
        <f>'Resultat Snörakan'!C58</f>
        <v>Gun-Britt Forslund</v>
      </c>
      <c r="D45" s="411" t="str">
        <f>'Resultat Snörakan'!D58</f>
        <v>Ingemar Sund</v>
      </c>
      <c r="E45" s="390">
        <f>'Resultat Finaler'!AF45</f>
        <v>14</v>
      </c>
      <c r="F45" s="391">
        <f>'Resultat Finaler'!AG45</f>
        <v>4</v>
      </c>
      <c r="G45" s="334"/>
      <c r="H45" s="387"/>
      <c r="I45" s="503"/>
      <c r="J45" s="387"/>
      <c r="K45" s="503"/>
      <c r="L45" s="387"/>
    </row>
    <row r="46" spans="1:12" s="51" customFormat="1" ht="12.75">
      <c r="A46" s="98" t="s">
        <v>115</v>
      </c>
      <c r="B46" s="96">
        <f>'Resultat Snörakan'!B59</f>
        <v>53</v>
      </c>
      <c r="C46" s="392" t="str">
        <f>'Resultat Snörakan'!C59</f>
        <v>Lena Sundberg</v>
      </c>
      <c r="D46" s="411" t="str">
        <f>'Resultat Snörakan'!D59</f>
        <v>Sam Sundberg</v>
      </c>
      <c r="E46" s="390">
        <f>'Resultat Finaler'!AF46</f>
        <v>396</v>
      </c>
      <c r="F46" s="391">
        <f>'Resultat Finaler'!AG46</f>
        <v>7</v>
      </c>
      <c r="G46" s="334"/>
      <c r="H46" s="387"/>
      <c r="I46" s="503"/>
      <c r="J46" s="387"/>
      <c r="K46" s="503"/>
      <c r="L46" s="387"/>
    </row>
    <row r="47" spans="1:12" s="51" customFormat="1" ht="12.75">
      <c r="A47" s="98" t="s">
        <v>21</v>
      </c>
      <c r="B47" s="96">
        <f>'Resultat Snörakan'!B60</f>
        <v>54</v>
      </c>
      <c r="C47" s="374" t="str">
        <f>'Resultat Snörakan'!C60</f>
        <v>Gunilla Andersson</v>
      </c>
      <c r="D47" s="432" t="str">
        <f>'Resultat Snörakan'!D60</f>
        <v>Nicke Gustafsson</v>
      </c>
      <c r="E47" s="390">
        <f>'Resultat Finaler'!AF47</f>
        <v>396</v>
      </c>
      <c r="F47" s="391">
        <f>'Resultat Finaler'!AG47</f>
        <v>7</v>
      </c>
      <c r="G47" s="334"/>
      <c r="H47" s="387"/>
      <c r="I47" s="503"/>
      <c r="J47" s="387"/>
      <c r="K47" s="503"/>
      <c r="L47" s="387"/>
    </row>
    <row r="48" spans="1:11" ht="12.75">
      <c r="A48" s="433"/>
      <c r="B48" s="96">
        <f>'Resultat Snörakan'!B61</f>
        <v>55</v>
      </c>
      <c r="C48" s="374" t="str">
        <f>'Resultat Snörakan'!C61</f>
        <v>Lija Petra Asgeirsdottir</v>
      </c>
      <c r="D48" s="432" t="str">
        <f>'Resultat Snörakan'!D61</f>
        <v>Palle Peterson</v>
      </c>
      <c r="E48" s="390">
        <f>'Resultat Finaler'!AF48</f>
        <v>13</v>
      </c>
      <c r="F48" s="391">
        <f>'Resultat Finaler'!AG48</f>
        <v>2</v>
      </c>
      <c r="G48" s="334"/>
      <c r="H48" s="387"/>
      <c r="I48" s="503"/>
      <c r="J48" s="387"/>
      <c r="K48" s="503"/>
    </row>
    <row r="49" spans="1:11" ht="12.75">
      <c r="A49" s="433"/>
      <c r="B49" s="470">
        <f>'Resultat Snörakan'!B62</f>
        <v>56</v>
      </c>
      <c r="C49" s="471" t="str">
        <f>'Resultat Snörakan'!C62</f>
        <v>Anita Andersson</v>
      </c>
      <c r="D49" s="493" t="str">
        <f>'Resultat Snörakan'!D62</f>
        <v>Torsten Andersson</v>
      </c>
      <c r="E49" s="494">
        <f>'Resultat Finaler'!AF49</f>
        <v>6</v>
      </c>
      <c r="F49" s="495">
        <f>'Resultat Finaler'!AG49</f>
        <v>1</v>
      </c>
      <c r="G49" s="334"/>
      <c r="H49" s="387"/>
      <c r="I49" s="503"/>
      <c r="J49" s="387"/>
      <c r="K49" s="503"/>
    </row>
    <row r="50" spans="1:11" ht="12.75">
      <c r="A50" s="433"/>
      <c r="B50" s="96">
        <f>'Resultat Snörakan'!B63</f>
        <v>57</v>
      </c>
      <c r="C50" s="374" t="str">
        <f>'Resultat Snörakan'!C63</f>
        <v>Erene Hedin</v>
      </c>
      <c r="D50" s="432" t="str">
        <f>'Resultat Snörakan'!D63</f>
        <v>Thord Eriksson</v>
      </c>
      <c r="E50" s="390">
        <f>'Resultat Finaler'!AF50</f>
        <v>396</v>
      </c>
      <c r="F50" s="391">
        <f>'Resultat Finaler'!AG50</f>
        <v>7</v>
      </c>
      <c r="G50" s="334"/>
      <c r="H50" s="387"/>
      <c r="I50" s="503"/>
      <c r="J50" s="387"/>
      <c r="K50" s="503"/>
    </row>
    <row r="51" spans="1:11" ht="12.75">
      <c r="A51" s="433"/>
      <c r="B51" s="96">
        <f>'Resultat Snörakan'!B64</f>
        <v>0</v>
      </c>
      <c r="C51" s="374">
        <f>'Resultat Snörakan'!C64</f>
        <v>0</v>
      </c>
      <c r="D51" s="432">
        <f>'Resultat Snörakan'!D64</f>
        <v>0</v>
      </c>
      <c r="E51" s="390">
        <f>'Resultat Finaler'!AF51</f>
        <v>396</v>
      </c>
      <c r="F51" s="391">
        <f>'Resultat Finaler'!AG51</f>
        <v>7</v>
      </c>
      <c r="G51" s="334"/>
      <c r="H51" s="387"/>
      <c r="I51" s="503"/>
      <c r="J51" s="387"/>
      <c r="K51" s="503"/>
    </row>
    <row r="52" spans="1:11" ht="12.75">
      <c r="A52" s="433"/>
      <c r="B52" s="96">
        <f>'Resultat Snörakan'!B65</f>
        <v>0</v>
      </c>
      <c r="C52" s="374">
        <f>'Resultat Snörakan'!C65</f>
        <v>0</v>
      </c>
      <c r="D52" s="432">
        <f>'Resultat Snörakan'!D65</f>
        <v>0</v>
      </c>
      <c r="E52" s="369">
        <f>'Resultat Finaler'!AF52</f>
        <v>396</v>
      </c>
      <c r="F52" s="370">
        <f>'Resultat Finaler'!AG52</f>
        <v>7</v>
      </c>
      <c r="G52" s="334"/>
      <c r="H52" s="387"/>
      <c r="I52" s="503"/>
      <c r="J52" s="387"/>
      <c r="K52" s="503"/>
    </row>
    <row r="53" spans="1:11" ht="13.5" thickBot="1">
      <c r="A53" s="434"/>
      <c r="B53" s="97">
        <f>'Resultat Snörakan'!B66</f>
        <v>0</v>
      </c>
      <c r="C53" s="376">
        <f>'Resultat Snörakan'!C66</f>
        <v>0</v>
      </c>
      <c r="D53" s="412">
        <f>'Resultat Snörakan'!D66</f>
        <v>0</v>
      </c>
      <c r="E53" s="378">
        <f>'Resultat Finaler'!AF53</f>
        <v>396</v>
      </c>
      <c r="F53" s="379">
        <f>'Resultat Finaler'!AG53</f>
        <v>7</v>
      </c>
      <c r="G53" s="334"/>
      <c r="H53" s="387"/>
      <c r="I53" s="503"/>
      <c r="J53" s="387"/>
      <c r="K53" s="503"/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Carlsson</dc:creator>
  <cp:keywords/>
  <dc:description/>
  <cp:lastModifiedBy>Jonas Carlsson</cp:lastModifiedBy>
  <cp:lastPrinted>2016-03-12T15:27:09Z</cp:lastPrinted>
  <dcterms:created xsi:type="dcterms:W3CDTF">2010-01-17T13:11:30Z</dcterms:created>
  <dcterms:modified xsi:type="dcterms:W3CDTF">2016-03-15T10:08:57Z</dcterms:modified>
  <cp:category/>
  <cp:version/>
  <cp:contentType/>
  <cp:contentStatus/>
</cp:coreProperties>
</file>